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codeName="ThisWorkbook" hidePivotFieldList="1" defaultThemeVersion="124226"/>
  <bookViews>
    <workbookView xWindow="-30" yWindow="-45" windowWidth="13230" windowHeight="8280"/>
  </bookViews>
  <sheets>
    <sheet name="Home Loan Extra Payments" sheetId="1" r:id="rId1"/>
    <sheet name="Amortisation Original" sheetId="3" state="hidden" r:id="rId2"/>
    <sheet name="Amortisation Proposed" sheetId="2" state="hidden" r:id="rId3"/>
  </sheets>
  <definedNames>
    <definedName name="_xlnm.Print_Area" localSheetId="0">'Home Loan Extra Payments'!$B$1:$H$40</definedName>
  </definedNames>
  <calcPr calcId="152511"/>
</workbook>
</file>

<file path=xl/calcChain.xml><?xml version="1.0" encoding="utf-8"?>
<calcChain xmlns="http://schemas.openxmlformats.org/spreadsheetml/2006/main">
  <c r="C2" i="3" l="1"/>
  <c r="B2" i="3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C2" i="2"/>
  <c r="B2" i="2"/>
  <c r="D2" i="3" l="1"/>
  <c r="G2" i="2"/>
  <c r="D2" i="2"/>
  <c r="F2" i="2" s="1"/>
  <c r="F2" i="3" l="1"/>
  <c r="H2" i="2"/>
  <c r="G2" i="3" l="1"/>
  <c r="B3" i="2"/>
  <c r="I2" i="2"/>
  <c r="H2" i="3" l="1"/>
  <c r="B3" i="3"/>
  <c r="D3" i="3" s="1"/>
  <c r="C3" i="3" s="1"/>
  <c r="D3" i="2"/>
  <c r="C3" i="2" s="1"/>
  <c r="G3" i="2" s="1"/>
  <c r="F3" i="2" l="1"/>
  <c r="H3" i="2" s="1"/>
  <c r="C4" i="2" s="1"/>
  <c r="F3" i="3"/>
  <c r="G3" i="3" l="1"/>
  <c r="B4" i="2"/>
  <c r="D4" i="2" s="1"/>
  <c r="I3" i="2"/>
  <c r="G4" i="2"/>
  <c r="F4" i="2" l="1"/>
  <c r="H4" i="2" s="1"/>
  <c r="C5" i="2" s="1"/>
  <c r="G5" i="2" s="1"/>
  <c r="B4" i="3"/>
  <c r="C4" i="3"/>
  <c r="H3" i="3"/>
  <c r="D4" i="3" l="1"/>
  <c r="B5" i="2"/>
  <c r="D5" i="2" s="1"/>
  <c r="I4" i="2"/>
  <c r="F5" i="2" l="1"/>
  <c r="H5" i="2" s="1"/>
  <c r="B6" i="2" s="1"/>
  <c r="F4" i="3"/>
  <c r="I5" i="2" l="1"/>
  <c r="G4" i="3"/>
  <c r="D6" i="2"/>
  <c r="C6" i="2" l="1"/>
  <c r="G6" i="2" s="1"/>
  <c r="C5" i="3"/>
  <c r="B5" i="3"/>
  <c r="H4" i="3"/>
  <c r="F6" i="2" l="1"/>
  <c r="H6" i="2" s="1"/>
  <c r="C7" i="2" s="1"/>
  <c r="G7" i="2" s="1"/>
  <c r="D5" i="3"/>
  <c r="B7" i="2" l="1"/>
  <c r="D7" i="2" s="1"/>
  <c r="F5" i="3"/>
  <c r="I6" i="2"/>
  <c r="F7" i="2" l="1"/>
  <c r="H7" i="2" s="1"/>
  <c r="I7" i="2" s="1"/>
  <c r="G5" i="3"/>
  <c r="C8" i="2" l="1"/>
  <c r="G8" i="2" s="1"/>
  <c r="B8" i="2"/>
  <c r="D8" i="2" s="1"/>
  <c r="B6" i="3"/>
  <c r="H5" i="3"/>
  <c r="F8" i="2" l="1"/>
  <c r="H8" i="2" s="1"/>
  <c r="I8" i="2" s="1"/>
  <c r="D6" i="3"/>
  <c r="C9" i="2" l="1"/>
  <c r="G9" i="2" s="1"/>
  <c r="B9" i="2"/>
  <c r="D9" i="2" s="1"/>
  <c r="C6" i="3"/>
  <c r="F6" i="3" s="1"/>
  <c r="F9" i="2" l="1"/>
  <c r="H9" i="2" s="1"/>
  <c r="B10" i="2" s="1"/>
  <c r="G6" i="3"/>
  <c r="B7" i="3" l="1"/>
  <c r="D7" i="3" s="1"/>
  <c r="C7" i="3"/>
  <c r="H6" i="3"/>
  <c r="C10" i="2"/>
  <c r="G10" i="2" s="1"/>
  <c r="I9" i="2"/>
  <c r="D10" i="2"/>
  <c r="F10" i="2" l="1"/>
  <c r="H10" i="2" s="1"/>
  <c r="B11" i="2" s="1"/>
  <c r="F7" i="3"/>
  <c r="G7" i="3" s="1"/>
  <c r="H7" i="3" l="1"/>
  <c r="C8" i="3"/>
  <c r="B8" i="3"/>
  <c r="D8" i="3" s="1"/>
  <c r="C11" i="2"/>
  <c r="G11" i="2" s="1"/>
  <c r="I10" i="2"/>
  <c r="D11" i="2"/>
  <c r="F8" i="3" l="1"/>
  <c r="G8" i="3" s="1"/>
  <c r="H8" i="3" s="1"/>
  <c r="F11" i="2"/>
  <c r="H11" i="2" s="1"/>
  <c r="I11" i="2" s="1"/>
  <c r="B12" i="2" l="1"/>
  <c r="B9" i="3"/>
  <c r="D9" i="3" s="1"/>
  <c r="C9" i="3"/>
  <c r="C12" i="2"/>
  <c r="G12" i="2" s="1"/>
  <c r="D12" i="2"/>
  <c r="F9" i="3" l="1"/>
  <c r="G9" i="3" s="1"/>
  <c r="H9" i="3" s="1"/>
  <c r="F12" i="2"/>
  <c r="H12" i="2" s="1"/>
  <c r="I12" i="2" s="1"/>
  <c r="B10" i="3" l="1"/>
  <c r="D10" i="3" s="1"/>
  <c r="C10" i="3"/>
  <c r="C13" i="2"/>
  <c r="G13" i="2" s="1"/>
  <c r="B13" i="2"/>
  <c r="D13" i="2" s="1"/>
  <c r="F10" i="3" l="1"/>
  <c r="G10" i="3" s="1"/>
  <c r="F13" i="2"/>
  <c r="H13" i="2" s="1"/>
  <c r="I13" i="2" s="1"/>
  <c r="C14" i="2" l="1"/>
  <c r="G14" i="2" s="1"/>
  <c r="B11" i="3"/>
  <c r="H10" i="3"/>
  <c r="C11" i="3"/>
  <c r="B14" i="2"/>
  <c r="D14" i="2" s="1"/>
  <c r="F14" i="2" l="1"/>
  <c r="H14" i="2" s="1"/>
  <c r="I14" i="2" s="1"/>
  <c r="D11" i="3"/>
  <c r="F11" i="3" s="1"/>
  <c r="G11" i="3" s="1"/>
  <c r="H11" i="3" s="1"/>
  <c r="C15" i="2" l="1"/>
  <c r="G15" i="2" s="1"/>
  <c r="B15" i="2"/>
  <c r="D15" i="2" s="1"/>
  <c r="C12" i="3"/>
  <c r="B12" i="3"/>
  <c r="F15" i="2" l="1"/>
  <c r="H15" i="2" s="1"/>
  <c r="I15" i="2" s="1"/>
  <c r="D12" i="3"/>
  <c r="F12" i="3" s="1"/>
  <c r="G12" i="3" s="1"/>
  <c r="H12" i="3" s="1"/>
  <c r="C16" i="2" l="1"/>
  <c r="G16" i="2" s="1"/>
  <c r="B16" i="2"/>
  <c r="D16" i="2" s="1"/>
  <c r="C13" i="3"/>
  <c r="B13" i="3"/>
  <c r="D13" i="3" s="1"/>
  <c r="F16" i="2" l="1"/>
  <c r="H16" i="2" s="1"/>
  <c r="I16" i="2" s="1"/>
  <c r="F13" i="3"/>
  <c r="G13" i="3" s="1"/>
  <c r="B14" i="3" s="1"/>
  <c r="D14" i="3" s="1"/>
  <c r="C17" i="2" l="1"/>
  <c r="G17" i="2" s="1"/>
  <c r="B17" i="2"/>
  <c r="D17" i="2" s="1"/>
  <c r="C14" i="3"/>
  <c r="F14" i="3" s="1"/>
  <c r="G14" i="3" s="1"/>
  <c r="C15" i="3" s="1"/>
  <c r="H13" i="3"/>
  <c r="F17" i="2" l="1"/>
  <c r="H17" i="2" s="1"/>
  <c r="I17" i="2" s="1"/>
  <c r="H14" i="3"/>
  <c r="B15" i="3"/>
  <c r="D15" i="3" s="1"/>
  <c r="F15" i="3" s="1"/>
  <c r="G15" i="3" s="1"/>
  <c r="B16" i="3" s="1"/>
  <c r="D16" i="3" s="1"/>
  <c r="C18" i="2" l="1"/>
  <c r="G18" i="2" s="1"/>
  <c r="B18" i="2"/>
  <c r="D18" i="2" s="1"/>
  <c r="C16" i="3"/>
  <c r="F16" i="3" s="1"/>
  <c r="G16" i="3" s="1"/>
  <c r="H16" i="3" s="1"/>
  <c r="H15" i="3"/>
  <c r="F18" i="2" l="1"/>
  <c r="H18" i="2" s="1"/>
  <c r="I18" i="2" s="1"/>
  <c r="B17" i="3"/>
  <c r="D17" i="3" s="1"/>
  <c r="C17" i="3"/>
  <c r="C19" i="2" l="1"/>
  <c r="G19" i="2" s="1"/>
  <c r="B19" i="2"/>
  <c r="D19" i="2" s="1"/>
  <c r="F17" i="3"/>
  <c r="G17" i="3" s="1"/>
  <c r="H17" i="3" s="1"/>
  <c r="F19" i="2" l="1"/>
  <c r="H19" i="2" s="1"/>
  <c r="I19" i="2" s="1"/>
  <c r="C18" i="3"/>
  <c r="B18" i="3"/>
  <c r="D18" i="3" s="1"/>
  <c r="C20" i="2" l="1"/>
  <c r="G20" i="2" s="1"/>
  <c r="B20" i="2"/>
  <c r="D20" i="2" s="1"/>
  <c r="F18" i="3"/>
  <c r="G18" i="3" s="1"/>
  <c r="C19" i="3" s="1"/>
  <c r="F20" i="2" l="1"/>
  <c r="H20" i="2" s="1"/>
  <c r="I20" i="2" s="1"/>
  <c r="B19" i="3"/>
  <c r="D19" i="3" s="1"/>
  <c r="F19" i="3" s="1"/>
  <c r="G19" i="3" s="1"/>
  <c r="H19" i="3" s="1"/>
  <c r="H18" i="3"/>
  <c r="C21" i="2" l="1"/>
  <c r="G21" i="2" s="1"/>
  <c r="B21" i="2"/>
  <c r="D21" i="2" s="1"/>
  <c r="B20" i="3"/>
  <c r="D20" i="3" s="1"/>
  <c r="C20" i="3"/>
  <c r="F21" i="2" l="1"/>
  <c r="H21" i="2" s="1"/>
  <c r="I21" i="2" s="1"/>
  <c r="F20" i="3"/>
  <c r="G20" i="3" s="1"/>
  <c r="H20" i="3" s="1"/>
  <c r="C22" i="2" l="1"/>
  <c r="G22" i="2" s="1"/>
  <c r="B22" i="2"/>
  <c r="D22" i="2" s="1"/>
  <c r="B21" i="3"/>
  <c r="D21" i="3" s="1"/>
  <c r="C21" i="3"/>
  <c r="F22" i="2" l="1"/>
  <c r="H22" i="2" s="1"/>
  <c r="I22" i="2" s="1"/>
  <c r="F21" i="3"/>
  <c r="G21" i="3" s="1"/>
  <c r="C22" i="3" s="1"/>
  <c r="C23" i="2" l="1"/>
  <c r="G23" i="2" s="1"/>
  <c r="B23" i="2"/>
  <c r="D23" i="2" s="1"/>
  <c r="F23" i="2" s="1"/>
  <c r="B22" i="3"/>
  <c r="D22" i="3" s="1"/>
  <c r="F22" i="3" s="1"/>
  <c r="G22" i="3" s="1"/>
  <c r="C23" i="3" s="1"/>
  <c r="H21" i="3"/>
  <c r="H23" i="2" l="1"/>
  <c r="I23" i="2" s="1"/>
  <c r="B23" i="3"/>
  <c r="D23" i="3" s="1"/>
  <c r="F23" i="3" s="1"/>
  <c r="G23" i="3" s="1"/>
  <c r="H22" i="3"/>
  <c r="C24" i="2"/>
  <c r="G24" i="2" s="1"/>
  <c r="B24" i="2" l="1"/>
  <c r="H23" i="3"/>
  <c r="B24" i="3"/>
  <c r="D24" i="3" s="1"/>
  <c r="C24" i="3"/>
  <c r="D24" i="2"/>
  <c r="F24" i="2" s="1"/>
  <c r="H24" i="2" s="1"/>
  <c r="I24" i="2" s="1"/>
  <c r="F24" i="3" l="1"/>
  <c r="G24" i="3" s="1"/>
  <c r="B25" i="2"/>
  <c r="C25" i="2"/>
  <c r="G25" i="2" s="1"/>
  <c r="H24" i="3" l="1"/>
  <c r="B25" i="3"/>
  <c r="D25" i="3" s="1"/>
  <c r="C25" i="3"/>
  <c r="D25" i="2"/>
  <c r="F25" i="2" s="1"/>
  <c r="H25" i="2" s="1"/>
  <c r="I25" i="2" s="1"/>
  <c r="F25" i="3" l="1"/>
  <c r="G25" i="3" s="1"/>
  <c r="B26" i="2"/>
  <c r="C26" i="2"/>
  <c r="G26" i="2" s="1"/>
  <c r="H25" i="3" l="1"/>
  <c r="B26" i="3"/>
  <c r="C26" i="3"/>
  <c r="D26" i="2"/>
  <c r="F26" i="2" s="1"/>
  <c r="H26" i="2" s="1"/>
  <c r="I26" i="2" s="1"/>
  <c r="D26" i="3" l="1"/>
  <c r="F26" i="3" s="1"/>
  <c r="G26" i="3" s="1"/>
  <c r="B27" i="2"/>
  <c r="C27" i="2"/>
  <c r="G27" i="2" s="1"/>
  <c r="B27" i="3" l="1"/>
  <c r="D27" i="3" s="1"/>
  <c r="C27" i="3"/>
  <c r="H26" i="3"/>
  <c r="D27" i="2"/>
  <c r="F27" i="2" s="1"/>
  <c r="H27" i="2" s="1"/>
  <c r="I27" i="2" s="1"/>
  <c r="F27" i="3" l="1"/>
  <c r="G27" i="3" s="1"/>
  <c r="B28" i="2"/>
  <c r="C28" i="2"/>
  <c r="G28" i="2" s="1"/>
  <c r="H27" i="3" l="1"/>
  <c r="B28" i="3"/>
  <c r="D28" i="3" s="1"/>
  <c r="C28" i="3"/>
  <c r="D28" i="2"/>
  <c r="F28" i="2" s="1"/>
  <c r="H28" i="2" s="1"/>
  <c r="I28" i="2" s="1"/>
  <c r="F28" i="3" l="1"/>
  <c r="G28" i="3" s="1"/>
  <c r="H28" i="3" s="1"/>
  <c r="B29" i="2"/>
  <c r="B29" i="3" l="1"/>
  <c r="D29" i="3" s="1"/>
  <c r="C29" i="3"/>
  <c r="D29" i="2"/>
  <c r="C29" i="2" l="1"/>
  <c r="G29" i="2" s="1"/>
  <c r="F29" i="3"/>
  <c r="G29" i="3" s="1"/>
  <c r="F29" i="2" l="1"/>
  <c r="H29" i="2" s="1"/>
  <c r="I29" i="2" s="1"/>
  <c r="H29" i="3"/>
  <c r="C30" i="3"/>
  <c r="B30" i="3"/>
  <c r="D30" i="3" s="1"/>
  <c r="B30" i="2" l="1"/>
  <c r="D30" i="2" s="1"/>
  <c r="F30" i="2" s="1"/>
  <c r="C30" i="2"/>
  <c r="G30" i="2" s="1"/>
  <c r="F30" i="3"/>
  <c r="G30" i="3" s="1"/>
  <c r="H30" i="3" s="1"/>
  <c r="H30" i="2" l="1"/>
  <c r="I30" i="2" s="1"/>
  <c r="B31" i="3"/>
  <c r="D31" i="3" s="1"/>
  <c r="C31" i="3"/>
  <c r="B31" i="2" l="1"/>
  <c r="D31" i="2" s="1"/>
  <c r="F31" i="2" s="1"/>
  <c r="H31" i="2" s="1"/>
  <c r="I31" i="2" s="1"/>
  <c r="C31" i="2"/>
  <c r="G31" i="2" s="1"/>
  <c r="F31" i="3"/>
  <c r="G31" i="3" s="1"/>
  <c r="H31" i="3" s="1"/>
  <c r="C32" i="2" l="1"/>
  <c r="G32" i="2" s="1"/>
  <c r="B32" i="2"/>
  <c r="D32" i="2" s="1"/>
  <c r="C32" i="3"/>
  <c r="B32" i="3"/>
  <c r="D32" i="3" s="1"/>
  <c r="F32" i="2" l="1"/>
  <c r="H32" i="2" s="1"/>
  <c r="I32" i="2" s="1"/>
  <c r="F32" i="3"/>
  <c r="G32" i="3" s="1"/>
  <c r="H32" i="3" s="1"/>
  <c r="B33" i="2"/>
  <c r="C33" i="2"/>
  <c r="G33" i="2" s="1"/>
  <c r="C33" i="3" l="1"/>
  <c r="B33" i="3"/>
  <c r="D33" i="3" s="1"/>
  <c r="D33" i="2"/>
  <c r="F33" i="2" s="1"/>
  <c r="H33" i="2" s="1"/>
  <c r="I33" i="2" s="1"/>
  <c r="F33" i="3" l="1"/>
  <c r="G33" i="3" s="1"/>
  <c r="H33" i="3" s="1"/>
  <c r="B34" i="2"/>
  <c r="C34" i="2"/>
  <c r="G34" i="2" s="1"/>
  <c r="B34" i="3" l="1"/>
  <c r="D34" i="3" s="1"/>
  <c r="C34" i="3"/>
  <c r="D34" i="2"/>
  <c r="F34" i="2" s="1"/>
  <c r="H34" i="2" s="1"/>
  <c r="I34" i="2" s="1"/>
  <c r="F34" i="3" l="1"/>
  <c r="G34" i="3" s="1"/>
  <c r="H34" i="3" s="1"/>
  <c r="B35" i="2"/>
  <c r="C35" i="2"/>
  <c r="G35" i="2" s="1"/>
  <c r="C35" i="3" l="1"/>
  <c r="B35" i="3"/>
  <c r="D35" i="3" s="1"/>
  <c r="D35" i="2"/>
  <c r="F35" i="2" s="1"/>
  <c r="H35" i="2" s="1"/>
  <c r="I35" i="2" s="1"/>
  <c r="F35" i="3" l="1"/>
  <c r="G35" i="3" s="1"/>
  <c r="H35" i="3" s="1"/>
  <c r="B36" i="2"/>
  <c r="C36" i="2"/>
  <c r="G36" i="2" s="1"/>
  <c r="B36" i="3" l="1"/>
  <c r="D36" i="3" s="1"/>
  <c r="C36" i="3"/>
  <c r="D36" i="2"/>
  <c r="F36" i="2" s="1"/>
  <c r="H36" i="2" s="1"/>
  <c r="I36" i="2" s="1"/>
  <c r="F36" i="3" l="1"/>
  <c r="G36" i="3" s="1"/>
  <c r="H36" i="3" s="1"/>
  <c r="B37" i="2"/>
  <c r="C37" i="2"/>
  <c r="G37" i="2" s="1"/>
  <c r="B37" i="3" l="1"/>
  <c r="D37" i="3" s="1"/>
  <c r="C37" i="3"/>
  <c r="D37" i="2"/>
  <c r="F37" i="2" s="1"/>
  <c r="H37" i="2" s="1"/>
  <c r="I37" i="2" s="1"/>
  <c r="F37" i="3" l="1"/>
  <c r="G37" i="3" s="1"/>
  <c r="H37" i="3" s="1"/>
  <c r="B38" i="2"/>
  <c r="C38" i="2"/>
  <c r="G38" i="2" s="1"/>
  <c r="C38" i="3" l="1"/>
  <c r="B38" i="3"/>
  <c r="D38" i="3" s="1"/>
  <c r="D38" i="2"/>
  <c r="F38" i="2" s="1"/>
  <c r="H38" i="2" s="1"/>
  <c r="I38" i="2" s="1"/>
  <c r="F38" i="3" l="1"/>
  <c r="G38" i="3" s="1"/>
  <c r="H38" i="3" s="1"/>
  <c r="B39" i="2"/>
  <c r="C39" i="2"/>
  <c r="G39" i="2" s="1"/>
  <c r="C39" i="3" l="1"/>
  <c r="B39" i="3"/>
  <c r="D39" i="3" s="1"/>
  <c r="D39" i="2"/>
  <c r="F39" i="2" s="1"/>
  <c r="H39" i="2" s="1"/>
  <c r="I39" i="2" s="1"/>
  <c r="F39" i="3" l="1"/>
  <c r="G39" i="3" s="1"/>
  <c r="H39" i="3" s="1"/>
  <c r="B40" i="2"/>
  <c r="C40" i="2"/>
  <c r="G40" i="2" s="1"/>
  <c r="C40" i="3" l="1"/>
  <c r="F40" i="3" s="1"/>
  <c r="G40" i="3" s="1"/>
  <c r="H40" i="3" s="1"/>
  <c r="B40" i="3"/>
  <c r="D40" i="3" s="1"/>
  <c r="D40" i="2"/>
  <c r="F40" i="2" s="1"/>
  <c r="H40" i="2" s="1"/>
  <c r="I40" i="2" s="1"/>
  <c r="C41" i="3" l="1"/>
  <c r="B41" i="3"/>
  <c r="D41" i="3" s="1"/>
  <c r="B41" i="2"/>
  <c r="C41" i="2"/>
  <c r="G41" i="2" s="1"/>
  <c r="F41" i="3" l="1"/>
  <c r="G41" i="3" s="1"/>
  <c r="H41" i="3" s="1"/>
  <c r="D41" i="2"/>
  <c r="F41" i="2" s="1"/>
  <c r="H41" i="2" s="1"/>
  <c r="I41" i="2" s="1"/>
  <c r="B42" i="3" l="1"/>
  <c r="D42" i="3" s="1"/>
  <c r="C42" i="3"/>
  <c r="B42" i="2"/>
  <c r="C42" i="2"/>
  <c r="G42" i="2" s="1"/>
  <c r="F42" i="3" l="1"/>
  <c r="G42" i="3" s="1"/>
  <c r="H42" i="3" s="1"/>
  <c r="D42" i="2"/>
  <c r="F42" i="2" s="1"/>
  <c r="H42" i="2" s="1"/>
  <c r="I42" i="2" s="1"/>
  <c r="B43" i="3" l="1"/>
  <c r="D43" i="3" s="1"/>
  <c r="C43" i="3"/>
  <c r="B43" i="2"/>
  <c r="C43" i="2"/>
  <c r="G43" i="2" s="1"/>
  <c r="F43" i="3" l="1"/>
  <c r="G43" i="3" s="1"/>
  <c r="H43" i="3" s="1"/>
  <c r="D43" i="2"/>
  <c r="F43" i="2" s="1"/>
  <c r="H43" i="2" s="1"/>
  <c r="I43" i="2" s="1"/>
  <c r="C44" i="3" l="1"/>
  <c r="B44" i="3"/>
  <c r="D44" i="3" s="1"/>
  <c r="B44" i="2"/>
  <c r="C44" i="2"/>
  <c r="G44" i="2" s="1"/>
  <c r="F44" i="3" l="1"/>
  <c r="G44" i="3" s="1"/>
  <c r="H44" i="3" s="1"/>
  <c r="D44" i="2"/>
  <c r="F44" i="2" s="1"/>
  <c r="H44" i="2" s="1"/>
  <c r="I44" i="2" s="1"/>
  <c r="B45" i="3" l="1"/>
  <c r="D45" i="3" s="1"/>
  <c r="C45" i="3"/>
  <c r="B45" i="2"/>
  <c r="C45" i="2"/>
  <c r="G45" i="2" s="1"/>
  <c r="F45" i="3" l="1"/>
  <c r="G45" i="3" s="1"/>
  <c r="H45" i="3" s="1"/>
  <c r="D45" i="2"/>
  <c r="F45" i="2" s="1"/>
  <c r="H45" i="2" s="1"/>
  <c r="I45" i="2" s="1"/>
  <c r="B46" i="3" l="1"/>
  <c r="D46" i="3" s="1"/>
  <c r="C46" i="3"/>
  <c r="B46" i="2"/>
  <c r="C46" i="2"/>
  <c r="G46" i="2" s="1"/>
  <c r="F46" i="3" l="1"/>
  <c r="G46" i="3" s="1"/>
  <c r="H46" i="3" s="1"/>
  <c r="D46" i="2"/>
  <c r="F46" i="2" s="1"/>
  <c r="H46" i="2" s="1"/>
  <c r="I46" i="2" s="1"/>
  <c r="B47" i="3" l="1"/>
  <c r="D47" i="3" s="1"/>
  <c r="C47" i="3"/>
  <c r="B47" i="2"/>
  <c r="C47" i="2"/>
  <c r="G47" i="2" s="1"/>
  <c r="F47" i="3" l="1"/>
  <c r="G47" i="3" s="1"/>
  <c r="H47" i="3" s="1"/>
  <c r="D47" i="2"/>
  <c r="F47" i="2" s="1"/>
  <c r="H47" i="2" s="1"/>
  <c r="I47" i="2" s="1"/>
  <c r="B48" i="3" l="1"/>
  <c r="D48" i="3" s="1"/>
  <c r="C48" i="3"/>
  <c r="B48" i="2"/>
  <c r="C48" i="2"/>
  <c r="G48" i="2" s="1"/>
  <c r="F48" i="3" l="1"/>
  <c r="G48" i="3" s="1"/>
  <c r="H48" i="3" s="1"/>
  <c r="D48" i="2"/>
  <c r="F48" i="2" s="1"/>
  <c r="H48" i="2" s="1"/>
  <c r="I48" i="2" s="1"/>
  <c r="B49" i="3" l="1"/>
  <c r="D49" i="3" s="1"/>
  <c r="F49" i="3" s="1"/>
  <c r="G49" i="3" s="1"/>
  <c r="H49" i="3" s="1"/>
  <c r="C49" i="3"/>
  <c r="B49" i="2"/>
  <c r="C49" i="2"/>
  <c r="G49" i="2" s="1"/>
  <c r="C50" i="3" l="1"/>
  <c r="B50" i="3"/>
  <c r="D49" i="2"/>
  <c r="F49" i="2" s="1"/>
  <c r="H49" i="2" s="1"/>
  <c r="I49" i="2" s="1"/>
  <c r="D50" i="3" l="1"/>
  <c r="F50" i="3" s="1"/>
  <c r="G50" i="3" s="1"/>
  <c r="H50" i="3" s="1"/>
  <c r="B50" i="2"/>
  <c r="C50" i="2"/>
  <c r="G50" i="2" s="1"/>
  <c r="C51" i="3" l="1"/>
  <c r="B51" i="3"/>
  <c r="D50" i="2"/>
  <c r="F50" i="2" s="1"/>
  <c r="H50" i="2" s="1"/>
  <c r="I50" i="2" s="1"/>
  <c r="D51" i="3" l="1"/>
  <c r="F51" i="3" s="1"/>
  <c r="G51" i="3" s="1"/>
  <c r="H51" i="3" s="1"/>
  <c r="B51" i="2"/>
  <c r="C51" i="2"/>
  <c r="G51" i="2" s="1"/>
  <c r="C52" i="3" l="1"/>
  <c r="B52" i="3"/>
  <c r="D51" i="2"/>
  <c r="F51" i="2" s="1"/>
  <c r="H51" i="2" s="1"/>
  <c r="I51" i="2" s="1"/>
  <c r="D52" i="3" l="1"/>
  <c r="F52" i="3" s="1"/>
  <c r="G52" i="3" s="1"/>
  <c r="H52" i="3" s="1"/>
  <c r="B52" i="2"/>
  <c r="C52" i="2"/>
  <c r="G52" i="2" s="1"/>
  <c r="C53" i="3" l="1"/>
  <c r="B53" i="3"/>
  <c r="D52" i="2"/>
  <c r="F52" i="2" s="1"/>
  <c r="H52" i="2" s="1"/>
  <c r="I52" i="2" s="1"/>
  <c r="D53" i="3" l="1"/>
  <c r="F53" i="3" s="1"/>
  <c r="G53" i="3" s="1"/>
  <c r="H53" i="3" s="1"/>
  <c r="B53" i="2"/>
  <c r="C53" i="2"/>
  <c r="G53" i="2" s="1"/>
  <c r="C54" i="3" l="1"/>
  <c r="B54" i="3"/>
  <c r="D53" i="2"/>
  <c r="F53" i="2" s="1"/>
  <c r="H53" i="2" s="1"/>
  <c r="I53" i="2" s="1"/>
  <c r="D54" i="3" l="1"/>
  <c r="F54" i="3" s="1"/>
  <c r="G54" i="3" s="1"/>
  <c r="H54" i="3" s="1"/>
  <c r="B54" i="2"/>
  <c r="C54" i="2"/>
  <c r="G54" i="2" s="1"/>
  <c r="C55" i="3" l="1"/>
  <c r="B55" i="3"/>
  <c r="D54" i="2"/>
  <c r="F54" i="2" s="1"/>
  <c r="H54" i="2" s="1"/>
  <c r="I54" i="2" s="1"/>
  <c r="D55" i="3" l="1"/>
  <c r="F55" i="3" s="1"/>
  <c r="G55" i="3" s="1"/>
  <c r="H55" i="3" s="1"/>
  <c r="B55" i="2"/>
  <c r="C55" i="2"/>
  <c r="G55" i="2" s="1"/>
  <c r="C56" i="3" l="1"/>
  <c r="B56" i="3"/>
  <c r="D55" i="2"/>
  <c r="F55" i="2" s="1"/>
  <c r="H55" i="2" s="1"/>
  <c r="I55" i="2" s="1"/>
  <c r="D56" i="3" l="1"/>
  <c r="F56" i="3" s="1"/>
  <c r="G56" i="3" s="1"/>
  <c r="H56" i="3" s="1"/>
  <c r="B56" i="2"/>
  <c r="C56" i="2"/>
  <c r="G56" i="2" s="1"/>
  <c r="C57" i="3" l="1"/>
  <c r="B57" i="3"/>
  <c r="D56" i="2"/>
  <c r="F56" i="2" s="1"/>
  <c r="H56" i="2" s="1"/>
  <c r="I56" i="2" s="1"/>
  <c r="D57" i="3" l="1"/>
  <c r="F57" i="3" s="1"/>
  <c r="G57" i="3" s="1"/>
  <c r="H57" i="3" s="1"/>
  <c r="B57" i="2"/>
  <c r="C57" i="2"/>
  <c r="G57" i="2" s="1"/>
  <c r="C58" i="3" l="1"/>
  <c r="B58" i="3"/>
  <c r="D57" i="2"/>
  <c r="F57" i="2" s="1"/>
  <c r="H57" i="2" s="1"/>
  <c r="I57" i="2" s="1"/>
  <c r="D58" i="3" l="1"/>
  <c r="F58" i="3" s="1"/>
  <c r="G58" i="3" s="1"/>
  <c r="H58" i="3" s="1"/>
  <c r="B58" i="2"/>
  <c r="C58" i="2"/>
  <c r="G58" i="2" s="1"/>
  <c r="C59" i="3" l="1"/>
  <c r="B59" i="3"/>
  <c r="D58" i="2"/>
  <c r="F58" i="2" s="1"/>
  <c r="H58" i="2" s="1"/>
  <c r="I58" i="2" s="1"/>
  <c r="D59" i="3" l="1"/>
  <c r="F59" i="3" s="1"/>
  <c r="G59" i="3" s="1"/>
  <c r="H59" i="3" s="1"/>
  <c r="B59" i="2"/>
  <c r="C59" i="2"/>
  <c r="G59" i="2" s="1"/>
  <c r="C60" i="3" l="1"/>
  <c r="B60" i="3"/>
  <c r="D59" i="2"/>
  <c r="F59" i="2" s="1"/>
  <c r="H59" i="2" s="1"/>
  <c r="I59" i="2" s="1"/>
  <c r="D60" i="3" l="1"/>
  <c r="F60" i="3" s="1"/>
  <c r="G60" i="3" s="1"/>
  <c r="H60" i="3" s="1"/>
  <c r="B60" i="2"/>
  <c r="C60" i="2"/>
  <c r="G60" i="2" s="1"/>
  <c r="C61" i="3" l="1"/>
  <c r="B61" i="3"/>
  <c r="D60" i="2"/>
  <c r="F60" i="2" s="1"/>
  <c r="H60" i="2" s="1"/>
  <c r="I60" i="2" s="1"/>
  <c r="D61" i="3" l="1"/>
  <c r="F61" i="3" s="1"/>
  <c r="G61" i="3" s="1"/>
  <c r="H61" i="3" s="1"/>
  <c r="B61" i="2"/>
  <c r="C61" i="2"/>
  <c r="G61" i="2" s="1"/>
  <c r="C62" i="3" l="1"/>
  <c r="B62" i="3"/>
  <c r="D61" i="2"/>
  <c r="F61" i="2" s="1"/>
  <c r="H61" i="2" s="1"/>
  <c r="I61" i="2" s="1"/>
  <c r="D62" i="3" l="1"/>
  <c r="F62" i="3" s="1"/>
  <c r="G62" i="3" s="1"/>
  <c r="H62" i="3" s="1"/>
  <c r="B62" i="2"/>
  <c r="C62" i="2"/>
  <c r="G62" i="2" s="1"/>
  <c r="C63" i="3" l="1"/>
  <c r="B63" i="3"/>
  <c r="D62" i="2"/>
  <c r="F62" i="2" s="1"/>
  <c r="H62" i="2" s="1"/>
  <c r="I62" i="2" s="1"/>
  <c r="D63" i="3" l="1"/>
  <c r="F63" i="3" s="1"/>
  <c r="G63" i="3" s="1"/>
  <c r="H63" i="3" s="1"/>
  <c r="B63" i="2"/>
  <c r="C63" i="2"/>
  <c r="G63" i="2" s="1"/>
  <c r="C64" i="3" l="1"/>
  <c r="B64" i="3"/>
  <c r="D63" i="2"/>
  <c r="F63" i="2" s="1"/>
  <c r="H63" i="2" s="1"/>
  <c r="I63" i="2" s="1"/>
  <c r="D64" i="3" l="1"/>
  <c r="F64" i="3" s="1"/>
  <c r="G64" i="3" s="1"/>
  <c r="H64" i="3" s="1"/>
  <c r="B64" i="2"/>
  <c r="C64" i="2"/>
  <c r="G64" i="2" s="1"/>
  <c r="C65" i="3" l="1"/>
  <c r="B65" i="3"/>
  <c r="D64" i="2"/>
  <c r="F64" i="2" s="1"/>
  <c r="H64" i="2" s="1"/>
  <c r="I64" i="2" s="1"/>
  <c r="D65" i="3" l="1"/>
  <c r="F65" i="3" s="1"/>
  <c r="G65" i="3" s="1"/>
  <c r="H65" i="3" s="1"/>
  <c r="B65" i="2"/>
  <c r="C65" i="2"/>
  <c r="G65" i="2" s="1"/>
  <c r="C66" i="3" l="1"/>
  <c r="B66" i="3"/>
  <c r="D65" i="2"/>
  <c r="F65" i="2" s="1"/>
  <c r="H65" i="2" s="1"/>
  <c r="I65" i="2" s="1"/>
  <c r="D66" i="3" l="1"/>
  <c r="F66" i="3" s="1"/>
  <c r="G66" i="3" s="1"/>
  <c r="H66" i="3" s="1"/>
  <c r="B66" i="2"/>
  <c r="C66" i="2"/>
  <c r="G66" i="2" s="1"/>
  <c r="C67" i="3" l="1"/>
  <c r="B67" i="3"/>
  <c r="D66" i="2"/>
  <c r="F66" i="2" s="1"/>
  <c r="H66" i="2" s="1"/>
  <c r="I66" i="2" s="1"/>
  <c r="D67" i="3" l="1"/>
  <c r="F67" i="3" s="1"/>
  <c r="G67" i="3" s="1"/>
  <c r="H67" i="3" s="1"/>
  <c r="B67" i="2"/>
  <c r="C67" i="2"/>
  <c r="G67" i="2" s="1"/>
  <c r="C68" i="3" l="1"/>
  <c r="B68" i="3"/>
  <c r="D67" i="2"/>
  <c r="F67" i="2" s="1"/>
  <c r="H67" i="2" s="1"/>
  <c r="I67" i="2" s="1"/>
  <c r="D68" i="3" l="1"/>
  <c r="F68" i="3" s="1"/>
  <c r="G68" i="3" s="1"/>
  <c r="H68" i="3" s="1"/>
  <c r="B68" i="2"/>
  <c r="C68" i="2"/>
  <c r="G68" i="2" s="1"/>
  <c r="C69" i="3" l="1"/>
  <c r="B69" i="3"/>
  <c r="D68" i="2"/>
  <c r="F68" i="2" s="1"/>
  <c r="H68" i="2" s="1"/>
  <c r="I68" i="2" s="1"/>
  <c r="D69" i="3" l="1"/>
  <c r="F69" i="3" s="1"/>
  <c r="G69" i="3" s="1"/>
  <c r="H69" i="3" s="1"/>
  <c r="B69" i="2"/>
  <c r="C69" i="2"/>
  <c r="G69" i="2" s="1"/>
  <c r="C70" i="3" l="1"/>
  <c r="B70" i="3"/>
  <c r="D69" i="2"/>
  <c r="F69" i="2" s="1"/>
  <c r="H69" i="2" s="1"/>
  <c r="I69" i="2" s="1"/>
  <c r="D70" i="3" l="1"/>
  <c r="F70" i="3" s="1"/>
  <c r="G70" i="3" s="1"/>
  <c r="H70" i="3" s="1"/>
  <c r="B70" i="2"/>
  <c r="C70" i="2"/>
  <c r="G70" i="2" s="1"/>
  <c r="C71" i="3" l="1"/>
  <c r="B71" i="3"/>
  <c r="D70" i="2"/>
  <c r="F70" i="2" s="1"/>
  <c r="H70" i="2" s="1"/>
  <c r="I70" i="2" s="1"/>
  <c r="D71" i="3" l="1"/>
  <c r="F71" i="3" s="1"/>
  <c r="G71" i="3" s="1"/>
  <c r="H71" i="3" s="1"/>
  <c r="B71" i="2"/>
  <c r="C71" i="2"/>
  <c r="G71" i="2" s="1"/>
  <c r="C72" i="3" l="1"/>
  <c r="B72" i="3"/>
  <c r="D71" i="2"/>
  <c r="F71" i="2" s="1"/>
  <c r="H71" i="2" s="1"/>
  <c r="I71" i="2" s="1"/>
  <c r="D72" i="3" l="1"/>
  <c r="F72" i="3" s="1"/>
  <c r="G72" i="3" s="1"/>
  <c r="H72" i="3" s="1"/>
  <c r="B72" i="2"/>
  <c r="C72" i="2"/>
  <c r="G72" i="2" s="1"/>
  <c r="C73" i="3" l="1"/>
  <c r="B73" i="3"/>
  <c r="D72" i="2"/>
  <c r="F72" i="2" s="1"/>
  <c r="H72" i="2" s="1"/>
  <c r="I72" i="2" s="1"/>
  <c r="D73" i="3" l="1"/>
  <c r="F73" i="3" s="1"/>
  <c r="G73" i="3" s="1"/>
  <c r="H73" i="3" s="1"/>
  <c r="B73" i="2"/>
  <c r="C73" i="2"/>
  <c r="G73" i="2" s="1"/>
  <c r="C74" i="3" l="1"/>
  <c r="B74" i="3"/>
  <c r="D73" i="2"/>
  <c r="F73" i="2" s="1"/>
  <c r="H73" i="2" s="1"/>
  <c r="I73" i="2" s="1"/>
  <c r="D74" i="3" l="1"/>
  <c r="F74" i="3" s="1"/>
  <c r="G74" i="3" s="1"/>
  <c r="H74" i="3" s="1"/>
  <c r="B74" i="2"/>
  <c r="C74" i="2"/>
  <c r="G74" i="2" s="1"/>
  <c r="C75" i="3" l="1"/>
  <c r="B75" i="3"/>
  <c r="D74" i="2"/>
  <c r="F74" i="2" s="1"/>
  <c r="H74" i="2" s="1"/>
  <c r="I74" i="2" s="1"/>
  <c r="D75" i="3" l="1"/>
  <c r="F75" i="3" s="1"/>
  <c r="G75" i="3" s="1"/>
  <c r="H75" i="3" s="1"/>
  <c r="B75" i="2"/>
  <c r="C75" i="2"/>
  <c r="G75" i="2" s="1"/>
  <c r="C76" i="3" l="1"/>
  <c r="B76" i="3"/>
  <c r="D75" i="2"/>
  <c r="F75" i="2" s="1"/>
  <c r="H75" i="2" s="1"/>
  <c r="I75" i="2" s="1"/>
  <c r="D76" i="3" l="1"/>
  <c r="F76" i="3" s="1"/>
  <c r="G76" i="3" s="1"/>
  <c r="H76" i="3" s="1"/>
  <c r="B76" i="2"/>
  <c r="C76" i="2"/>
  <c r="G76" i="2" s="1"/>
  <c r="C77" i="3" l="1"/>
  <c r="B77" i="3"/>
  <c r="D76" i="2"/>
  <c r="F76" i="2" s="1"/>
  <c r="H76" i="2" s="1"/>
  <c r="I76" i="2" s="1"/>
  <c r="D77" i="3" l="1"/>
  <c r="F77" i="3" s="1"/>
  <c r="G77" i="3" s="1"/>
  <c r="H77" i="3" s="1"/>
  <c r="B77" i="2"/>
  <c r="C77" i="2"/>
  <c r="G77" i="2" s="1"/>
  <c r="C78" i="3" l="1"/>
  <c r="B78" i="3"/>
  <c r="D77" i="2"/>
  <c r="F77" i="2" s="1"/>
  <c r="H77" i="2" s="1"/>
  <c r="I77" i="2" s="1"/>
  <c r="D78" i="3" l="1"/>
  <c r="F78" i="3" s="1"/>
  <c r="G78" i="3" s="1"/>
  <c r="H78" i="3" s="1"/>
  <c r="B78" i="2"/>
  <c r="C78" i="2"/>
  <c r="G78" i="2" s="1"/>
  <c r="C79" i="3" l="1"/>
  <c r="B79" i="3"/>
  <c r="D78" i="2"/>
  <c r="F78" i="2" s="1"/>
  <c r="H78" i="2" s="1"/>
  <c r="I78" i="2" s="1"/>
  <c r="D79" i="3" l="1"/>
  <c r="F79" i="3" s="1"/>
  <c r="G79" i="3" s="1"/>
  <c r="H79" i="3" s="1"/>
  <c r="B79" i="2"/>
  <c r="C79" i="2"/>
  <c r="G79" i="2" s="1"/>
  <c r="C80" i="3" l="1"/>
  <c r="B80" i="3"/>
  <c r="D79" i="2"/>
  <c r="F79" i="2" s="1"/>
  <c r="H79" i="2" s="1"/>
  <c r="I79" i="2" s="1"/>
  <c r="D80" i="3" l="1"/>
  <c r="F80" i="3" s="1"/>
  <c r="G80" i="3" s="1"/>
  <c r="H80" i="3" s="1"/>
  <c r="B80" i="2"/>
  <c r="C80" i="2"/>
  <c r="G80" i="2" s="1"/>
  <c r="C81" i="3" l="1"/>
  <c r="B81" i="3"/>
  <c r="D80" i="2"/>
  <c r="F80" i="2" s="1"/>
  <c r="H80" i="2" s="1"/>
  <c r="I80" i="2" s="1"/>
  <c r="D81" i="3" l="1"/>
  <c r="F81" i="3" s="1"/>
  <c r="G81" i="3" s="1"/>
  <c r="H81" i="3" s="1"/>
  <c r="B81" i="2"/>
  <c r="C81" i="2"/>
  <c r="G81" i="2" s="1"/>
  <c r="C82" i="3" l="1"/>
  <c r="B82" i="3"/>
  <c r="D81" i="2"/>
  <c r="F81" i="2" s="1"/>
  <c r="H81" i="2" s="1"/>
  <c r="I81" i="2" s="1"/>
  <c r="D82" i="3" l="1"/>
  <c r="F82" i="3" s="1"/>
  <c r="G82" i="3" s="1"/>
  <c r="H82" i="3" s="1"/>
  <c r="B82" i="2"/>
  <c r="C82" i="2"/>
  <c r="G82" i="2" s="1"/>
  <c r="C83" i="3" l="1"/>
  <c r="B83" i="3"/>
  <c r="D82" i="2"/>
  <c r="F82" i="2" s="1"/>
  <c r="H82" i="2" s="1"/>
  <c r="I82" i="2" s="1"/>
  <c r="D83" i="3" l="1"/>
  <c r="F83" i="3" s="1"/>
  <c r="G83" i="3" s="1"/>
  <c r="H83" i="3" s="1"/>
  <c r="B83" i="2"/>
  <c r="C83" i="2"/>
  <c r="G83" i="2" s="1"/>
  <c r="C84" i="3" l="1"/>
  <c r="B84" i="3"/>
  <c r="D83" i="2"/>
  <c r="F83" i="2" s="1"/>
  <c r="H83" i="2" s="1"/>
  <c r="I83" i="2" s="1"/>
  <c r="D84" i="3" l="1"/>
  <c r="F84" i="3" s="1"/>
  <c r="G84" i="3" s="1"/>
  <c r="H84" i="3" s="1"/>
  <c r="B84" i="2"/>
  <c r="C84" i="2"/>
  <c r="G84" i="2" s="1"/>
  <c r="C85" i="3" l="1"/>
  <c r="B85" i="3"/>
  <c r="D84" i="2"/>
  <c r="F84" i="2" s="1"/>
  <c r="H84" i="2" s="1"/>
  <c r="I84" i="2" s="1"/>
  <c r="D85" i="3" l="1"/>
  <c r="F85" i="3" s="1"/>
  <c r="G85" i="3" s="1"/>
  <c r="H85" i="3" s="1"/>
  <c r="B85" i="2"/>
  <c r="C85" i="2"/>
  <c r="G85" i="2" s="1"/>
  <c r="C86" i="3" l="1"/>
  <c r="B86" i="3"/>
  <c r="D85" i="2"/>
  <c r="F85" i="2" s="1"/>
  <c r="H85" i="2" s="1"/>
  <c r="I85" i="2" s="1"/>
  <c r="D86" i="3" l="1"/>
  <c r="F86" i="3" s="1"/>
  <c r="G86" i="3" s="1"/>
  <c r="H86" i="3" s="1"/>
  <c r="B86" i="2"/>
  <c r="C86" i="2"/>
  <c r="G86" i="2" s="1"/>
  <c r="C87" i="3" l="1"/>
  <c r="B87" i="3"/>
  <c r="D86" i="2"/>
  <c r="F86" i="2" s="1"/>
  <c r="H86" i="2" s="1"/>
  <c r="I86" i="2" s="1"/>
  <c r="D87" i="3" l="1"/>
  <c r="F87" i="3" s="1"/>
  <c r="G87" i="3" s="1"/>
  <c r="H87" i="3" s="1"/>
  <c r="B87" i="2"/>
  <c r="C87" i="2"/>
  <c r="G87" i="2" s="1"/>
  <c r="C88" i="3" l="1"/>
  <c r="B88" i="3"/>
  <c r="D87" i="2"/>
  <c r="F87" i="2" s="1"/>
  <c r="H87" i="2" s="1"/>
  <c r="I87" i="2" s="1"/>
  <c r="D88" i="3" l="1"/>
  <c r="F88" i="3" s="1"/>
  <c r="G88" i="3" s="1"/>
  <c r="H88" i="3" s="1"/>
  <c r="B88" i="2"/>
  <c r="C88" i="2"/>
  <c r="G88" i="2" s="1"/>
  <c r="C89" i="3" l="1"/>
  <c r="B89" i="3"/>
  <c r="D88" i="2"/>
  <c r="F88" i="2" s="1"/>
  <c r="H88" i="2" s="1"/>
  <c r="I88" i="2" s="1"/>
  <c r="D89" i="3" l="1"/>
  <c r="F89" i="3" s="1"/>
  <c r="G89" i="3" s="1"/>
  <c r="H89" i="3" s="1"/>
  <c r="B89" i="2"/>
  <c r="C89" i="2"/>
  <c r="G89" i="2" s="1"/>
  <c r="C90" i="3" l="1"/>
  <c r="B90" i="3"/>
  <c r="D89" i="2"/>
  <c r="F89" i="2" s="1"/>
  <c r="H89" i="2" s="1"/>
  <c r="I89" i="2" s="1"/>
  <c r="D90" i="3" l="1"/>
  <c r="F90" i="3" s="1"/>
  <c r="G90" i="3" s="1"/>
  <c r="H90" i="3" s="1"/>
  <c r="B90" i="2"/>
  <c r="C90" i="2"/>
  <c r="G90" i="2" s="1"/>
  <c r="C91" i="3" l="1"/>
  <c r="B91" i="3"/>
  <c r="D90" i="2"/>
  <c r="F90" i="2" s="1"/>
  <c r="H90" i="2" s="1"/>
  <c r="I90" i="2" s="1"/>
  <c r="D91" i="3" l="1"/>
  <c r="F91" i="3" s="1"/>
  <c r="G91" i="3" s="1"/>
  <c r="H91" i="3" s="1"/>
  <c r="B91" i="2"/>
  <c r="C91" i="2"/>
  <c r="G91" i="2" s="1"/>
  <c r="C92" i="3" l="1"/>
  <c r="B92" i="3"/>
  <c r="D91" i="2"/>
  <c r="F91" i="2" s="1"/>
  <c r="H91" i="2" s="1"/>
  <c r="I91" i="2" s="1"/>
  <c r="D92" i="3" l="1"/>
  <c r="F92" i="3" s="1"/>
  <c r="G92" i="3" s="1"/>
  <c r="H92" i="3" s="1"/>
  <c r="B92" i="2"/>
  <c r="C92" i="2"/>
  <c r="G92" i="2" s="1"/>
  <c r="C93" i="3" l="1"/>
  <c r="B93" i="3"/>
  <c r="D92" i="2"/>
  <c r="F92" i="2" s="1"/>
  <c r="H92" i="2" s="1"/>
  <c r="I92" i="2" s="1"/>
  <c r="D93" i="3" l="1"/>
  <c r="F93" i="3" s="1"/>
  <c r="G93" i="3" s="1"/>
  <c r="H93" i="3" s="1"/>
  <c r="B93" i="2"/>
  <c r="C93" i="2"/>
  <c r="G93" i="2" s="1"/>
  <c r="C94" i="3" l="1"/>
  <c r="B94" i="3"/>
  <c r="D93" i="2"/>
  <c r="F93" i="2" s="1"/>
  <c r="H93" i="2" s="1"/>
  <c r="I93" i="2" s="1"/>
  <c r="D94" i="3" l="1"/>
  <c r="F94" i="3" s="1"/>
  <c r="G94" i="3" s="1"/>
  <c r="H94" i="3" s="1"/>
  <c r="B94" i="2"/>
  <c r="C95" i="3" l="1"/>
  <c r="B95" i="3"/>
  <c r="D94" i="2"/>
  <c r="C94" i="2" l="1"/>
  <c r="G94" i="2" s="1"/>
  <c r="D95" i="3"/>
  <c r="F95" i="3" s="1"/>
  <c r="G95" i="3" s="1"/>
  <c r="H95" i="3" s="1"/>
  <c r="F94" i="2" l="1"/>
  <c r="H94" i="2" s="1"/>
  <c r="B95" i="2" s="1"/>
  <c r="D95" i="2" s="1"/>
  <c r="C96" i="3"/>
  <c r="B96" i="3"/>
  <c r="I94" i="2" l="1"/>
  <c r="C95" i="2"/>
  <c r="G95" i="2" s="1"/>
  <c r="D96" i="3"/>
  <c r="F96" i="3" s="1"/>
  <c r="G96" i="3" s="1"/>
  <c r="H96" i="3" s="1"/>
  <c r="F95" i="2" l="1"/>
  <c r="H95" i="2" s="1"/>
  <c r="C97" i="3"/>
  <c r="B97" i="3"/>
  <c r="I95" i="2" l="1"/>
  <c r="B96" i="2"/>
  <c r="D96" i="2" s="1"/>
  <c r="C96" i="2"/>
  <c r="G96" i="2" s="1"/>
  <c r="D97" i="3"/>
  <c r="F97" i="3" s="1"/>
  <c r="G97" i="3" s="1"/>
  <c r="H97" i="3" s="1"/>
  <c r="F96" i="2" l="1"/>
  <c r="H96" i="2" s="1"/>
  <c r="C98" i="3"/>
  <c r="B98" i="3"/>
  <c r="I96" i="2" l="1"/>
  <c r="B97" i="2"/>
  <c r="D97" i="2" s="1"/>
  <c r="C97" i="2"/>
  <c r="G97" i="2" s="1"/>
  <c r="D98" i="3"/>
  <c r="F98" i="3" s="1"/>
  <c r="G98" i="3" s="1"/>
  <c r="H98" i="3" s="1"/>
  <c r="F97" i="2" l="1"/>
  <c r="H97" i="2" s="1"/>
  <c r="C99" i="3"/>
  <c r="B99" i="3"/>
  <c r="I97" i="2" l="1"/>
  <c r="B98" i="2"/>
  <c r="D98" i="2" s="1"/>
  <c r="C98" i="2" s="1"/>
  <c r="G98" i="2" s="1"/>
  <c r="D99" i="3"/>
  <c r="F99" i="3" s="1"/>
  <c r="G99" i="3" s="1"/>
  <c r="H99" i="3" s="1"/>
  <c r="F98" i="2" l="1"/>
  <c r="H98" i="2" s="1"/>
  <c r="I98" i="2" s="1"/>
  <c r="C100" i="3"/>
  <c r="B100" i="3"/>
  <c r="C99" i="2" l="1"/>
  <c r="G99" i="2" s="1"/>
  <c r="B99" i="2"/>
  <c r="D99" i="2" s="1"/>
  <c r="D100" i="3"/>
  <c r="F100" i="3" s="1"/>
  <c r="G100" i="3" s="1"/>
  <c r="H100" i="3" s="1"/>
  <c r="F99" i="2" l="1"/>
  <c r="H99" i="2" s="1"/>
  <c r="I99" i="2" s="1"/>
  <c r="B101" i="3"/>
  <c r="C100" i="2" l="1"/>
  <c r="G100" i="2" s="1"/>
  <c r="B100" i="2"/>
  <c r="D100" i="2" s="1"/>
  <c r="D101" i="3"/>
  <c r="F100" i="2" l="1"/>
  <c r="H100" i="2" s="1"/>
  <c r="I100" i="2" s="1"/>
  <c r="C101" i="3"/>
  <c r="F101" i="3" s="1"/>
  <c r="G101" i="3" s="1"/>
  <c r="H101" i="3" s="1"/>
  <c r="B101" i="2" l="1"/>
  <c r="D101" i="2" s="1"/>
  <c r="C101" i="2"/>
  <c r="G101" i="2" s="1"/>
  <c r="B102" i="3"/>
  <c r="D102" i="3" s="1"/>
  <c r="C102" i="3"/>
  <c r="F101" i="2" l="1"/>
  <c r="H101" i="2" s="1"/>
  <c r="F102" i="3"/>
  <c r="G102" i="3" s="1"/>
  <c r="H102" i="3" s="1"/>
  <c r="I101" i="2" l="1"/>
  <c r="B102" i="2"/>
  <c r="D102" i="2" s="1"/>
  <c r="C102" i="2"/>
  <c r="G102" i="2" s="1"/>
  <c r="C103" i="3"/>
  <c r="B103" i="3"/>
  <c r="D103" i="3" s="1"/>
  <c r="F102" i="2" l="1"/>
  <c r="H102" i="2" s="1"/>
  <c r="F103" i="3"/>
  <c r="G103" i="3" s="1"/>
  <c r="H103" i="3" s="1"/>
  <c r="I102" i="2" l="1"/>
  <c r="B103" i="2"/>
  <c r="D103" i="2" s="1"/>
  <c r="C103" i="2"/>
  <c r="G103" i="2" s="1"/>
  <c r="B104" i="3"/>
  <c r="D104" i="3" s="1"/>
  <c r="C104" i="3"/>
  <c r="F103" i="2" l="1"/>
  <c r="H103" i="2" s="1"/>
  <c r="F104" i="3"/>
  <c r="G104" i="3" s="1"/>
  <c r="H104" i="3" s="1"/>
  <c r="I103" i="2" l="1"/>
  <c r="B104" i="2"/>
  <c r="D104" i="2" s="1"/>
  <c r="C104" i="2"/>
  <c r="G104" i="2" s="1"/>
  <c r="C105" i="3"/>
  <c r="B105" i="3"/>
  <c r="D105" i="3" s="1"/>
  <c r="F104" i="2" l="1"/>
  <c r="H104" i="2" s="1"/>
  <c r="F105" i="3"/>
  <c r="G105" i="3" s="1"/>
  <c r="H105" i="3" s="1"/>
  <c r="I104" i="2" l="1"/>
  <c r="B105" i="2"/>
  <c r="D105" i="2" s="1"/>
  <c r="C105" i="2"/>
  <c r="G105" i="2" s="1"/>
  <c r="B106" i="3"/>
  <c r="D106" i="3" s="1"/>
  <c r="C106" i="3"/>
  <c r="F105" i="2" l="1"/>
  <c r="H105" i="2" s="1"/>
  <c r="F106" i="3"/>
  <c r="G106" i="3" s="1"/>
  <c r="H106" i="3" s="1"/>
  <c r="I105" i="2" l="1"/>
  <c r="B106" i="2"/>
  <c r="D106" i="2" s="1"/>
  <c r="C106" i="2"/>
  <c r="G106" i="2" s="1"/>
  <c r="C107" i="3"/>
  <c r="B107" i="3"/>
  <c r="D107" i="3" s="1"/>
  <c r="F106" i="2" l="1"/>
  <c r="H106" i="2" s="1"/>
  <c r="F107" i="3"/>
  <c r="G107" i="3" s="1"/>
  <c r="H107" i="3" s="1"/>
  <c r="C108" i="3" l="1"/>
  <c r="I106" i="2"/>
  <c r="B107" i="2"/>
  <c r="D107" i="2" s="1"/>
  <c r="C107" i="2"/>
  <c r="G107" i="2" s="1"/>
  <c r="B108" i="3"/>
  <c r="D108" i="3" s="1"/>
  <c r="F108" i="3" l="1"/>
  <c r="G108" i="3" s="1"/>
  <c r="H108" i="3" s="1"/>
  <c r="F107" i="2"/>
  <c r="H107" i="2" s="1"/>
  <c r="B109" i="3" l="1"/>
  <c r="D109" i="3" s="1"/>
  <c r="C109" i="3"/>
  <c r="I107" i="2"/>
  <c r="B108" i="2"/>
  <c r="D108" i="2" s="1"/>
  <c r="C108" i="2"/>
  <c r="G108" i="2" s="1"/>
  <c r="F109" i="3" l="1"/>
  <c r="G109" i="3" s="1"/>
  <c r="H109" i="3" s="1"/>
  <c r="F108" i="2"/>
  <c r="H108" i="2" s="1"/>
  <c r="B110" i="3" l="1"/>
  <c r="D110" i="3" s="1"/>
  <c r="C110" i="3"/>
  <c r="I108" i="2"/>
  <c r="B109" i="2"/>
  <c r="D109" i="2" s="1"/>
  <c r="C109" i="2"/>
  <c r="G109" i="2" s="1"/>
  <c r="F110" i="3" l="1"/>
  <c r="G110" i="3" s="1"/>
  <c r="H110" i="3" s="1"/>
  <c r="F109" i="2"/>
  <c r="H109" i="2" s="1"/>
  <c r="C111" i="3" l="1"/>
  <c r="B111" i="3"/>
  <c r="D111" i="3" s="1"/>
  <c r="I109" i="2"/>
  <c r="B110" i="2"/>
  <c r="D110" i="2" s="1"/>
  <c r="C110" i="2"/>
  <c r="G110" i="2" s="1"/>
  <c r="F111" i="3" l="1"/>
  <c r="G111" i="3" s="1"/>
  <c r="H111" i="3" s="1"/>
  <c r="F110" i="2"/>
  <c r="H110" i="2" s="1"/>
  <c r="B112" i="3" l="1"/>
  <c r="D112" i="3" s="1"/>
  <c r="C112" i="3"/>
  <c r="I110" i="2"/>
  <c r="B111" i="2"/>
  <c r="D111" i="2" s="1"/>
  <c r="C111" i="2"/>
  <c r="G111" i="2" s="1"/>
  <c r="F112" i="3" l="1"/>
  <c r="G112" i="3" s="1"/>
  <c r="H112" i="3" s="1"/>
  <c r="F111" i="2"/>
  <c r="H111" i="2" s="1"/>
  <c r="C113" i="3" l="1"/>
  <c r="B113" i="3"/>
  <c r="D113" i="3" s="1"/>
  <c r="I111" i="2"/>
  <c r="B112" i="2"/>
  <c r="D112" i="2" s="1"/>
  <c r="C112" i="2"/>
  <c r="G112" i="2" s="1"/>
  <c r="F113" i="3" l="1"/>
  <c r="G113" i="3" s="1"/>
  <c r="H113" i="3" s="1"/>
  <c r="F112" i="2"/>
  <c r="H112" i="2" s="1"/>
  <c r="C114" i="3" l="1"/>
  <c r="B114" i="3"/>
  <c r="I112" i="2"/>
  <c r="B113" i="2"/>
  <c r="D113" i="2" s="1"/>
  <c r="C113" i="2"/>
  <c r="G113" i="2" s="1"/>
  <c r="D114" i="3"/>
  <c r="F114" i="3" l="1"/>
  <c r="G114" i="3" s="1"/>
  <c r="H114" i="3" s="1"/>
  <c r="F113" i="2"/>
  <c r="H113" i="2" s="1"/>
  <c r="B115" i="3" l="1"/>
  <c r="D115" i="3" s="1"/>
  <c r="F115" i="3" s="1"/>
  <c r="G115" i="3" s="1"/>
  <c r="H115" i="3" s="1"/>
  <c r="C115" i="3"/>
  <c r="I113" i="2"/>
  <c r="B114" i="2"/>
  <c r="D114" i="2" s="1"/>
  <c r="C114" i="2"/>
  <c r="G114" i="2" s="1"/>
  <c r="F114" i="2" l="1"/>
  <c r="H114" i="2" s="1"/>
  <c r="C116" i="3"/>
  <c r="B116" i="3"/>
  <c r="I114" i="2" l="1"/>
  <c r="B115" i="2"/>
  <c r="D115" i="2" s="1"/>
  <c r="C115" i="2"/>
  <c r="G115" i="2" s="1"/>
  <c r="D116" i="3"/>
  <c r="F116" i="3" s="1"/>
  <c r="G116" i="3" s="1"/>
  <c r="H116" i="3" s="1"/>
  <c r="F115" i="2" l="1"/>
  <c r="H115" i="2" s="1"/>
  <c r="C117" i="3"/>
  <c r="B117" i="3"/>
  <c r="I115" i="2" l="1"/>
  <c r="B116" i="2"/>
  <c r="D116" i="2" s="1"/>
  <c r="C116" i="2"/>
  <c r="G116" i="2" s="1"/>
  <c r="D117" i="3"/>
  <c r="F117" i="3" s="1"/>
  <c r="G117" i="3" s="1"/>
  <c r="H117" i="3" s="1"/>
  <c r="F116" i="2" l="1"/>
  <c r="H116" i="2" s="1"/>
  <c r="C118" i="3"/>
  <c r="B118" i="3"/>
  <c r="I116" i="2" l="1"/>
  <c r="B117" i="2"/>
  <c r="D117" i="2" s="1"/>
  <c r="C117" i="2"/>
  <c r="G117" i="2" s="1"/>
  <c r="D118" i="3"/>
  <c r="F118" i="3" s="1"/>
  <c r="G118" i="3" s="1"/>
  <c r="H118" i="3" s="1"/>
  <c r="F117" i="2" l="1"/>
  <c r="H117" i="2" s="1"/>
  <c r="C119" i="3"/>
  <c r="B119" i="3"/>
  <c r="I117" i="2" l="1"/>
  <c r="B118" i="2"/>
  <c r="D118" i="2" s="1"/>
  <c r="C118" i="2"/>
  <c r="G118" i="2" s="1"/>
  <c r="D119" i="3"/>
  <c r="F119" i="3" s="1"/>
  <c r="G119" i="3" s="1"/>
  <c r="H119" i="3" s="1"/>
  <c r="F118" i="2" l="1"/>
  <c r="H118" i="2" s="1"/>
  <c r="C120" i="3"/>
  <c r="B120" i="3"/>
  <c r="I118" i="2" l="1"/>
  <c r="B119" i="2"/>
  <c r="D119" i="2" s="1"/>
  <c r="C119" i="2"/>
  <c r="G119" i="2" s="1"/>
  <c r="D120" i="3"/>
  <c r="F120" i="3" s="1"/>
  <c r="G120" i="3" s="1"/>
  <c r="H120" i="3" s="1"/>
  <c r="F119" i="2" l="1"/>
  <c r="H119" i="2" s="1"/>
  <c r="C121" i="3"/>
  <c r="B121" i="3"/>
  <c r="I119" i="2" l="1"/>
  <c r="C120" i="2"/>
  <c r="G120" i="2" s="1"/>
  <c r="B120" i="2"/>
  <c r="D120" i="2" s="1"/>
  <c r="D121" i="3"/>
  <c r="F121" i="3" s="1"/>
  <c r="G121" i="3" s="1"/>
  <c r="H121" i="3" s="1"/>
  <c r="F120" i="2" l="1"/>
  <c r="H120" i="2" s="1"/>
  <c r="I120" i="2" s="1"/>
  <c r="C122" i="3"/>
  <c r="B122" i="3"/>
  <c r="C121" i="2" l="1"/>
  <c r="G121" i="2" s="1"/>
  <c r="B121" i="2"/>
  <c r="D121" i="2" s="1"/>
  <c r="D122" i="3"/>
  <c r="F122" i="3" s="1"/>
  <c r="G122" i="3" s="1"/>
  <c r="H122" i="3" s="1"/>
  <c r="F121" i="2" l="1"/>
  <c r="H121" i="2" s="1"/>
  <c r="I121" i="2" s="1"/>
  <c r="C123" i="3"/>
  <c r="B123" i="3"/>
  <c r="B122" i="2" l="1"/>
  <c r="D122" i="2" s="1"/>
  <c r="C122" i="2"/>
  <c r="G122" i="2" s="1"/>
  <c r="D123" i="3"/>
  <c r="F123" i="3" s="1"/>
  <c r="G123" i="3" s="1"/>
  <c r="H123" i="3" s="1"/>
  <c r="F122" i="2" l="1"/>
  <c r="H122" i="2" s="1"/>
  <c r="B123" i="2" s="1"/>
  <c r="C124" i="3"/>
  <c r="B124" i="3"/>
  <c r="I122" i="2" l="1"/>
  <c r="C123" i="2"/>
  <c r="G123" i="2" s="1"/>
  <c r="D123" i="2"/>
  <c r="F123" i="2" s="1"/>
  <c r="D124" i="3"/>
  <c r="F124" i="3" s="1"/>
  <c r="G124" i="3" s="1"/>
  <c r="H124" i="3" s="1"/>
  <c r="H123" i="2" l="1"/>
  <c r="B124" i="2" s="1"/>
  <c r="D124" i="2" s="1"/>
  <c r="C125" i="3"/>
  <c r="B125" i="3"/>
  <c r="I123" i="2" l="1"/>
  <c r="C124" i="2"/>
  <c r="G124" i="2" s="1"/>
  <c r="D125" i="3"/>
  <c r="F125" i="3" s="1"/>
  <c r="G125" i="3" s="1"/>
  <c r="H125" i="3" s="1"/>
  <c r="F124" i="2" l="1"/>
  <c r="H124" i="2" s="1"/>
  <c r="B125" i="2" s="1"/>
  <c r="D125" i="2" s="1"/>
  <c r="C126" i="3"/>
  <c r="B126" i="3"/>
  <c r="I124" i="2" l="1"/>
  <c r="C125" i="2"/>
  <c r="G125" i="2" s="1"/>
  <c r="D126" i="3"/>
  <c r="F126" i="3" s="1"/>
  <c r="G126" i="3" s="1"/>
  <c r="H126" i="3" s="1"/>
  <c r="F125" i="2" l="1"/>
  <c r="H125" i="2" s="1"/>
  <c r="I125" i="2" s="1"/>
  <c r="C127" i="3"/>
  <c r="B127" i="3"/>
  <c r="B126" i="2" l="1"/>
  <c r="D126" i="2" s="1"/>
  <c r="C126" i="2" s="1"/>
  <c r="G126" i="2" s="1"/>
  <c r="D127" i="3"/>
  <c r="F127" i="3" s="1"/>
  <c r="G127" i="3" s="1"/>
  <c r="H127" i="3" s="1"/>
  <c r="F126" i="2" l="1"/>
  <c r="H126" i="2" s="1"/>
  <c r="C127" i="2" s="1"/>
  <c r="C128" i="3"/>
  <c r="B128" i="3"/>
  <c r="B127" i="2"/>
  <c r="G127" i="2" l="1"/>
  <c r="I126" i="2"/>
  <c r="D128" i="3"/>
  <c r="F128" i="3" s="1"/>
  <c r="G128" i="3" s="1"/>
  <c r="H128" i="3" s="1"/>
  <c r="D127" i="2"/>
  <c r="F127" i="2" s="1"/>
  <c r="H127" i="2" l="1"/>
  <c r="C128" i="2" s="1"/>
  <c r="C129" i="3"/>
  <c r="B129" i="3"/>
  <c r="G128" i="2"/>
  <c r="B128" i="2" l="1"/>
  <c r="D128" i="2" s="1"/>
  <c r="F128" i="2" s="1"/>
  <c r="I127" i="2"/>
  <c r="D129" i="3"/>
  <c r="F129" i="3" s="1"/>
  <c r="G129" i="3" s="1"/>
  <c r="H129" i="3" s="1"/>
  <c r="H128" i="2" l="1"/>
  <c r="C129" i="2" s="1"/>
  <c r="C130" i="3"/>
  <c r="B130" i="3"/>
  <c r="B129" i="2"/>
  <c r="G129" i="2" l="1"/>
  <c r="I128" i="2"/>
  <c r="D130" i="3"/>
  <c r="F130" i="3" s="1"/>
  <c r="G130" i="3" s="1"/>
  <c r="H130" i="3" s="1"/>
  <c r="D129" i="2"/>
  <c r="F129" i="2" s="1"/>
  <c r="H129" i="2" l="1"/>
  <c r="I129" i="2" s="1"/>
  <c r="C131" i="3"/>
  <c r="B131" i="3"/>
  <c r="C130" i="2"/>
  <c r="G130" i="2" s="1"/>
  <c r="B130" i="2" l="1"/>
  <c r="D130" i="2" s="1"/>
  <c r="F130" i="2" s="1"/>
  <c r="H130" i="2" s="1"/>
  <c r="B131" i="2" s="1"/>
  <c r="D131" i="3"/>
  <c r="F131" i="3" s="1"/>
  <c r="G131" i="3" s="1"/>
  <c r="H131" i="3" s="1"/>
  <c r="I130" i="2" l="1"/>
  <c r="B132" i="3"/>
  <c r="C132" i="3"/>
  <c r="C131" i="2"/>
  <c r="G131" i="2" s="1"/>
  <c r="D131" i="2"/>
  <c r="D132" i="3" l="1"/>
  <c r="F132" i="3" s="1"/>
  <c r="G132" i="3" s="1"/>
  <c r="H132" i="3" s="1"/>
  <c r="F131" i="2"/>
  <c r="H131" i="2" s="1"/>
  <c r="B132" i="2" l="1"/>
  <c r="D132" i="2" s="1"/>
  <c r="I131" i="2"/>
  <c r="B133" i="3"/>
  <c r="C133" i="3"/>
  <c r="C132" i="2"/>
  <c r="G132" i="2" s="1"/>
  <c r="D133" i="3" l="1"/>
  <c r="F133" i="3" s="1"/>
  <c r="G133" i="3" s="1"/>
  <c r="H133" i="3" s="1"/>
  <c r="F132" i="2"/>
  <c r="H132" i="2" s="1"/>
  <c r="B133" i="2" l="1"/>
  <c r="D133" i="2" s="1"/>
  <c r="I132" i="2"/>
  <c r="B134" i="3"/>
  <c r="C134" i="3"/>
  <c r="C133" i="2"/>
  <c r="G133" i="2" s="1"/>
  <c r="D134" i="3" l="1"/>
  <c r="F134" i="3" s="1"/>
  <c r="G134" i="3" s="1"/>
  <c r="H134" i="3" s="1"/>
  <c r="F133" i="2"/>
  <c r="H133" i="2" s="1"/>
  <c r="C134" i="2" l="1"/>
  <c r="G134" i="2" s="1"/>
  <c r="I133" i="2"/>
  <c r="B135" i="3"/>
  <c r="C135" i="3"/>
  <c r="B134" i="2"/>
  <c r="D134" i="2" s="1"/>
  <c r="F134" i="2" l="1"/>
  <c r="H134" i="2" s="1"/>
  <c r="C135" i="2" s="1"/>
  <c r="D135" i="3"/>
  <c r="F135" i="3" s="1"/>
  <c r="G135" i="3" s="1"/>
  <c r="H135" i="3" s="1"/>
  <c r="I134" i="2" l="1"/>
  <c r="B136" i="3"/>
  <c r="C136" i="3"/>
  <c r="B135" i="2"/>
  <c r="G135" i="2"/>
  <c r="D136" i="3" l="1"/>
  <c r="F136" i="3" s="1"/>
  <c r="G136" i="3" s="1"/>
  <c r="H136" i="3" s="1"/>
  <c r="D135" i="2"/>
  <c r="F135" i="2" s="1"/>
  <c r="H135" i="2" s="1"/>
  <c r="C136" i="2" s="1"/>
  <c r="I135" i="2" l="1"/>
  <c r="B137" i="3"/>
  <c r="C137" i="3"/>
  <c r="G136" i="2"/>
  <c r="B136" i="2"/>
  <c r="D136" i="2" l="1"/>
  <c r="F136" i="2" s="1"/>
  <c r="H136" i="2" s="1"/>
  <c r="C137" i="2" s="1"/>
  <c r="D137" i="3"/>
  <c r="F137" i="3" s="1"/>
  <c r="G137" i="3" s="1"/>
  <c r="H137" i="3" s="1"/>
  <c r="I136" i="2" l="1"/>
  <c r="B138" i="3"/>
  <c r="C138" i="3"/>
  <c r="B137" i="2"/>
  <c r="G137" i="2"/>
  <c r="D138" i="3" l="1"/>
  <c r="F138" i="3" s="1"/>
  <c r="G138" i="3" s="1"/>
  <c r="H138" i="3" s="1"/>
  <c r="D137" i="2"/>
  <c r="F137" i="2" s="1"/>
  <c r="H137" i="2" s="1"/>
  <c r="C138" i="2" s="1"/>
  <c r="I137" i="2" l="1"/>
  <c r="B139" i="3"/>
  <c r="C139" i="3"/>
  <c r="G138" i="2"/>
  <c r="B138" i="2"/>
  <c r="D138" i="2" l="1"/>
  <c r="F138" i="2" s="1"/>
  <c r="H138" i="2" s="1"/>
  <c r="C139" i="2" s="1"/>
  <c r="D139" i="3"/>
  <c r="F139" i="3" s="1"/>
  <c r="G139" i="3" s="1"/>
  <c r="H139" i="3" s="1"/>
  <c r="I138" i="2" l="1"/>
  <c r="B140" i="3"/>
  <c r="C140" i="3"/>
  <c r="B139" i="2"/>
  <c r="G139" i="2"/>
  <c r="D140" i="3" l="1"/>
  <c r="F140" i="3" s="1"/>
  <c r="G140" i="3" s="1"/>
  <c r="H140" i="3" s="1"/>
  <c r="D139" i="2"/>
  <c r="F139" i="2" s="1"/>
  <c r="H139" i="2" s="1"/>
  <c r="I139" i="2" s="1"/>
  <c r="B141" i="3" l="1"/>
  <c r="C141" i="3"/>
  <c r="B140" i="2"/>
  <c r="C140" i="2"/>
  <c r="G140" i="2" s="1"/>
  <c r="D141" i="3" l="1"/>
  <c r="F141" i="3" s="1"/>
  <c r="G141" i="3" s="1"/>
  <c r="H141" i="3" s="1"/>
  <c r="D140" i="2"/>
  <c r="F140" i="2" s="1"/>
  <c r="H140" i="2" s="1"/>
  <c r="I140" i="2" s="1"/>
  <c r="B142" i="3" l="1"/>
  <c r="C142" i="3"/>
  <c r="B141" i="2"/>
  <c r="C141" i="2"/>
  <c r="G141" i="2" s="1"/>
  <c r="D142" i="3" l="1"/>
  <c r="F142" i="3" s="1"/>
  <c r="G142" i="3" s="1"/>
  <c r="H142" i="3" s="1"/>
  <c r="D141" i="2"/>
  <c r="F141" i="2" s="1"/>
  <c r="H141" i="2" s="1"/>
  <c r="I141" i="2" s="1"/>
  <c r="B143" i="3" l="1"/>
  <c r="C143" i="3"/>
  <c r="B142" i="2"/>
  <c r="C142" i="2"/>
  <c r="G142" i="2" s="1"/>
  <c r="D143" i="3" l="1"/>
  <c r="F143" i="3" s="1"/>
  <c r="G143" i="3" s="1"/>
  <c r="H143" i="3" s="1"/>
  <c r="D142" i="2"/>
  <c r="F142" i="2" s="1"/>
  <c r="H142" i="2" s="1"/>
  <c r="I142" i="2" s="1"/>
  <c r="B144" i="3" l="1"/>
  <c r="C144" i="3"/>
  <c r="B143" i="2"/>
  <c r="C143" i="2"/>
  <c r="G143" i="2" s="1"/>
  <c r="D144" i="3" l="1"/>
  <c r="F144" i="3" s="1"/>
  <c r="G144" i="3" s="1"/>
  <c r="H144" i="3" s="1"/>
  <c r="D143" i="2"/>
  <c r="F143" i="2" s="1"/>
  <c r="H143" i="2" s="1"/>
  <c r="I143" i="2" s="1"/>
  <c r="B145" i="3" l="1"/>
  <c r="C145" i="3"/>
  <c r="B144" i="2"/>
  <c r="C144" i="2"/>
  <c r="G144" i="2" s="1"/>
  <c r="D145" i="3" l="1"/>
  <c r="F145" i="3" s="1"/>
  <c r="G145" i="3" s="1"/>
  <c r="H145" i="3" s="1"/>
  <c r="D144" i="2"/>
  <c r="F144" i="2" s="1"/>
  <c r="H144" i="2" s="1"/>
  <c r="I144" i="2" s="1"/>
  <c r="B146" i="3" l="1"/>
  <c r="C146" i="3"/>
  <c r="B145" i="2"/>
  <c r="C145" i="2"/>
  <c r="G145" i="2" s="1"/>
  <c r="D146" i="3" l="1"/>
  <c r="F146" i="3" s="1"/>
  <c r="G146" i="3" s="1"/>
  <c r="H146" i="3" s="1"/>
  <c r="D145" i="2"/>
  <c r="F145" i="2" s="1"/>
  <c r="H145" i="2" s="1"/>
  <c r="I145" i="2" s="1"/>
  <c r="B147" i="3" l="1"/>
  <c r="C147" i="3"/>
  <c r="C146" i="2"/>
  <c r="G146" i="2" s="1"/>
  <c r="B146" i="2"/>
  <c r="D146" i="2" l="1"/>
  <c r="F146" i="2" s="1"/>
  <c r="H146" i="2" s="1"/>
  <c r="C147" i="2" s="1"/>
  <c r="G147" i="2" s="1"/>
  <c r="D147" i="3"/>
  <c r="F147" i="3" s="1"/>
  <c r="G147" i="3" s="1"/>
  <c r="H147" i="3" s="1"/>
  <c r="I146" i="2" l="1"/>
  <c r="B148" i="3"/>
  <c r="C148" i="3"/>
  <c r="B147" i="2"/>
  <c r="D148" i="3" l="1"/>
  <c r="F148" i="3" s="1"/>
  <c r="G148" i="3" s="1"/>
  <c r="H148" i="3" s="1"/>
  <c r="D147" i="2"/>
  <c r="F147" i="2" s="1"/>
  <c r="H147" i="2" s="1"/>
  <c r="C148" i="2" s="1"/>
  <c r="G148" i="2" s="1"/>
  <c r="I147" i="2" l="1"/>
  <c r="B149" i="3"/>
  <c r="C149" i="3"/>
  <c r="B148" i="2"/>
  <c r="D149" i="3" l="1"/>
  <c r="F149" i="3" s="1"/>
  <c r="G149" i="3" s="1"/>
  <c r="H149" i="3" s="1"/>
  <c r="D148" i="2"/>
  <c r="F148" i="2" s="1"/>
  <c r="H148" i="2" s="1"/>
  <c r="C149" i="2" s="1"/>
  <c r="G149" i="2" s="1"/>
  <c r="I148" i="2" l="1"/>
  <c r="B150" i="3"/>
  <c r="C150" i="3"/>
  <c r="B149" i="2"/>
  <c r="D150" i="3" l="1"/>
  <c r="F150" i="3" s="1"/>
  <c r="G150" i="3" s="1"/>
  <c r="H150" i="3" s="1"/>
  <c r="D149" i="2"/>
  <c r="F149" i="2" s="1"/>
  <c r="H149" i="2" s="1"/>
  <c r="C150" i="2" s="1"/>
  <c r="G150" i="2" s="1"/>
  <c r="I149" i="2" l="1"/>
  <c r="B151" i="3"/>
  <c r="C151" i="3"/>
  <c r="B150" i="2"/>
  <c r="D151" i="3" l="1"/>
  <c r="F151" i="3" s="1"/>
  <c r="G151" i="3" s="1"/>
  <c r="H151" i="3" s="1"/>
  <c r="D150" i="2"/>
  <c r="F150" i="2" s="1"/>
  <c r="H150" i="2" s="1"/>
  <c r="C151" i="2" s="1"/>
  <c r="G151" i="2" s="1"/>
  <c r="I150" i="2" l="1"/>
  <c r="B152" i="3"/>
  <c r="C152" i="3"/>
  <c r="B151" i="2"/>
  <c r="D152" i="3" l="1"/>
  <c r="F152" i="3" s="1"/>
  <c r="G152" i="3" s="1"/>
  <c r="H152" i="3" s="1"/>
  <c r="D151" i="2"/>
  <c r="F151" i="2" s="1"/>
  <c r="H151" i="2" s="1"/>
  <c r="C152" i="2" s="1"/>
  <c r="G152" i="2" s="1"/>
  <c r="I151" i="2" l="1"/>
  <c r="B153" i="3"/>
  <c r="C153" i="3"/>
  <c r="B152" i="2"/>
  <c r="D153" i="3" l="1"/>
  <c r="F153" i="3" s="1"/>
  <c r="G153" i="3" s="1"/>
  <c r="H153" i="3" s="1"/>
  <c r="D152" i="2"/>
  <c r="F152" i="2" s="1"/>
  <c r="H152" i="2" s="1"/>
  <c r="C153" i="2" s="1"/>
  <c r="G153" i="2" s="1"/>
  <c r="I152" i="2" l="1"/>
  <c r="B154" i="3"/>
  <c r="C154" i="3"/>
  <c r="B153" i="2"/>
  <c r="D154" i="3" l="1"/>
  <c r="F154" i="3" s="1"/>
  <c r="G154" i="3" s="1"/>
  <c r="H154" i="3" s="1"/>
  <c r="D153" i="2"/>
  <c r="F153" i="2" s="1"/>
  <c r="H153" i="2" s="1"/>
  <c r="C154" i="2" s="1"/>
  <c r="G154" i="2" s="1"/>
  <c r="I153" i="2" l="1"/>
  <c r="B155" i="3"/>
  <c r="C155" i="3"/>
  <c r="B154" i="2"/>
  <c r="D155" i="3" l="1"/>
  <c r="F155" i="3" s="1"/>
  <c r="G155" i="3" s="1"/>
  <c r="H155" i="3" s="1"/>
  <c r="D154" i="2"/>
  <c r="F154" i="2" s="1"/>
  <c r="H154" i="2" s="1"/>
  <c r="C155" i="2" s="1"/>
  <c r="G155" i="2" s="1"/>
  <c r="I154" i="2" l="1"/>
  <c r="B156" i="3"/>
  <c r="C156" i="3"/>
  <c r="B155" i="2"/>
  <c r="D156" i="3" l="1"/>
  <c r="F156" i="3" s="1"/>
  <c r="G156" i="3" s="1"/>
  <c r="H156" i="3" s="1"/>
  <c r="D155" i="2"/>
  <c r="F155" i="2" s="1"/>
  <c r="H155" i="2" s="1"/>
  <c r="C156" i="2" s="1"/>
  <c r="G156" i="2" s="1"/>
  <c r="I155" i="2" l="1"/>
  <c r="B157" i="3"/>
  <c r="C157" i="3"/>
  <c r="B156" i="2"/>
  <c r="D157" i="3" l="1"/>
  <c r="F157" i="3" s="1"/>
  <c r="G157" i="3" s="1"/>
  <c r="H157" i="3" s="1"/>
  <c r="D156" i="2"/>
  <c r="F156" i="2" s="1"/>
  <c r="H156" i="2" s="1"/>
  <c r="C157" i="2" s="1"/>
  <c r="G157" i="2" s="1"/>
  <c r="I156" i="2" l="1"/>
  <c r="B158" i="3"/>
  <c r="C158" i="3"/>
  <c r="B157" i="2"/>
  <c r="D158" i="3" l="1"/>
  <c r="F158" i="3" s="1"/>
  <c r="G158" i="3" s="1"/>
  <c r="H158" i="3" s="1"/>
  <c r="D157" i="2"/>
  <c r="F157" i="2" s="1"/>
  <c r="H157" i="2" s="1"/>
  <c r="C158" i="2" s="1"/>
  <c r="G158" i="2" s="1"/>
  <c r="I157" i="2" l="1"/>
  <c r="B159" i="3"/>
  <c r="C159" i="3"/>
  <c r="B158" i="2"/>
  <c r="D159" i="3" l="1"/>
  <c r="F159" i="3" s="1"/>
  <c r="G159" i="3" s="1"/>
  <c r="H159" i="3" s="1"/>
  <c r="D158" i="2"/>
  <c r="F158" i="2" s="1"/>
  <c r="H158" i="2" s="1"/>
  <c r="C159" i="2" s="1"/>
  <c r="G159" i="2" s="1"/>
  <c r="I158" i="2" l="1"/>
  <c r="B160" i="3"/>
  <c r="C160" i="3"/>
  <c r="B159" i="2"/>
  <c r="D160" i="3" l="1"/>
  <c r="F160" i="3" s="1"/>
  <c r="G160" i="3" s="1"/>
  <c r="H160" i="3" s="1"/>
  <c r="D159" i="2"/>
  <c r="F159" i="2" s="1"/>
  <c r="H159" i="2" s="1"/>
  <c r="C160" i="2" s="1"/>
  <c r="G160" i="2" s="1"/>
  <c r="I159" i="2" l="1"/>
  <c r="B161" i="3"/>
  <c r="C161" i="3"/>
  <c r="B160" i="2"/>
  <c r="D161" i="3" l="1"/>
  <c r="F161" i="3" s="1"/>
  <c r="G161" i="3" s="1"/>
  <c r="H161" i="3" s="1"/>
  <c r="D160" i="2"/>
  <c r="F160" i="2" s="1"/>
  <c r="H160" i="2" s="1"/>
  <c r="C161" i="2" s="1"/>
  <c r="G161" i="2" s="1"/>
  <c r="I160" i="2" l="1"/>
  <c r="B162" i="3"/>
  <c r="C162" i="3"/>
  <c r="B161" i="2"/>
  <c r="D162" i="3" l="1"/>
  <c r="F162" i="3" s="1"/>
  <c r="G162" i="3" s="1"/>
  <c r="H162" i="3" s="1"/>
  <c r="D161" i="2"/>
  <c r="F161" i="2" s="1"/>
  <c r="H161" i="2" s="1"/>
  <c r="C162" i="2" s="1"/>
  <c r="G162" i="2" s="1"/>
  <c r="I161" i="2" l="1"/>
  <c r="B163" i="3"/>
  <c r="C163" i="3"/>
  <c r="B162" i="2"/>
  <c r="D163" i="3" l="1"/>
  <c r="F163" i="3" s="1"/>
  <c r="G163" i="3" s="1"/>
  <c r="H163" i="3" s="1"/>
  <c r="D162" i="2"/>
  <c r="F162" i="2" s="1"/>
  <c r="H162" i="2" s="1"/>
  <c r="C163" i="2" s="1"/>
  <c r="G163" i="2" s="1"/>
  <c r="I162" i="2" l="1"/>
  <c r="B164" i="3"/>
  <c r="C164" i="3"/>
  <c r="B163" i="2"/>
  <c r="D164" i="3" l="1"/>
  <c r="F164" i="3" s="1"/>
  <c r="G164" i="3" s="1"/>
  <c r="H164" i="3" s="1"/>
  <c r="D163" i="2"/>
  <c r="F163" i="2" s="1"/>
  <c r="H163" i="2" s="1"/>
  <c r="C164" i="2" s="1"/>
  <c r="G164" i="2" s="1"/>
  <c r="I163" i="2" l="1"/>
  <c r="B165" i="3"/>
  <c r="C165" i="3"/>
  <c r="B164" i="2"/>
  <c r="D165" i="3" l="1"/>
  <c r="F165" i="3" s="1"/>
  <c r="G165" i="3" s="1"/>
  <c r="H165" i="3" s="1"/>
  <c r="D164" i="2"/>
  <c r="F164" i="2" s="1"/>
  <c r="H164" i="2" s="1"/>
  <c r="C165" i="2" s="1"/>
  <c r="G165" i="2" s="1"/>
  <c r="I164" i="2" l="1"/>
  <c r="B166" i="3"/>
  <c r="C166" i="3"/>
  <c r="B165" i="2"/>
  <c r="D166" i="3" l="1"/>
  <c r="F166" i="3" s="1"/>
  <c r="G166" i="3" s="1"/>
  <c r="H166" i="3" s="1"/>
  <c r="D165" i="2"/>
  <c r="F165" i="2" s="1"/>
  <c r="H165" i="2" s="1"/>
  <c r="C166" i="2" s="1"/>
  <c r="G166" i="2" s="1"/>
  <c r="I165" i="2" l="1"/>
  <c r="B167" i="3"/>
  <c r="C167" i="3"/>
  <c r="B166" i="2"/>
  <c r="D167" i="3" l="1"/>
  <c r="F167" i="3" s="1"/>
  <c r="G167" i="3" s="1"/>
  <c r="H167" i="3" s="1"/>
  <c r="D166" i="2"/>
  <c r="F166" i="2" s="1"/>
  <c r="H166" i="2" s="1"/>
  <c r="C167" i="2" s="1"/>
  <c r="G167" i="2" s="1"/>
  <c r="I166" i="2" l="1"/>
  <c r="B168" i="3"/>
  <c r="C168" i="3"/>
  <c r="B167" i="2"/>
  <c r="D168" i="3" l="1"/>
  <c r="F168" i="3" s="1"/>
  <c r="G168" i="3" s="1"/>
  <c r="H168" i="3" s="1"/>
  <c r="D167" i="2"/>
  <c r="F167" i="2" s="1"/>
  <c r="H167" i="2" s="1"/>
  <c r="I167" i="2" l="1"/>
  <c r="B169" i="3"/>
  <c r="C169" i="3"/>
  <c r="B168" i="2"/>
  <c r="D169" i="3" l="1"/>
  <c r="F169" i="3" s="1"/>
  <c r="G169" i="3" s="1"/>
  <c r="H169" i="3" s="1"/>
  <c r="D168" i="2"/>
  <c r="C168" i="2" l="1"/>
  <c r="G168" i="2" s="1"/>
  <c r="B170" i="3"/>
  <c r="C170" i="3"/>
  <c r="F168" i="2" l="1"/>
  <c r="H168" i="2" s="1"/>
  <c r="D170" i="3"/>
  <c r="F170" i="3" s="1"/>
  <c r="G170" i="3" s="1"/>
  <c r="H170" i="3" s="1"/>
  <c r="B169" i="2" l="1"/>
  <c r="D169" i="2" s="1"/>
  <c r="C169" i="2" s="1"/>
  <c r="I168" i="2"/>
  <c r="B171" i="3"/>
  <c r="C171" i="3"/>
  <c r="G169" i="2" l="1"/>
  <c r="F169" i="2"/>
  <c r="D171" i="3"/>
  <c r="F171" i="3" s="1"/>
  <c r="G171" i="3" s="1"/>
  <c r="H171" i="3" s="1"/>
  <c r="H169" i="2" l="1"/>
  <c r="I169" i="2" s="1"/>
  <c r="B172" i="3"/>
  <c r="C172" i="3"/>
  <c r="C170" i="2" l="1"/>
  <c r="G170" i="2" s="1"/>
  <c r="B170" i="2"/>
  <c r="D170" i="2" s="1"/>
  <c r="D172" i="3"/>
  <c r="F172" i="3" s="1"/>
  <c r="G172" i="3" s="1"/>
  <c r="H172" i="3" s="1"/>
  <c r="F170" i="2" l="1"/>
  <c r="H170" i="2" s="1"/>
  <c r="I170" i="2" s="1"/>
  <c r="B173" i="3"/>
  <c r="C173" i="3"/>
  <c r="C171" i="2" l="1"/>
  <c r="G171" i="2" s="1"/>
  <c r="B171" i="2"/>
  <c r="D171" i="2" s="1"/>
  <c r="D173" i="3"/>
  <c r="F173" i="3" s="1"/>
  <c r="G173" i="3" s="1"/>
  <c r="H173" i="3" s="1"/>
  <c r="F171" i="2" l="1"/>
  <c r="H171" i="2" s="1"/>
  <c r="I171" i="2" s="1"/>
  <c r="B174" i="3"/>
  <c r="C174" i="3"/>
  <c r="C172" i="2" l="1"/>
  <c r="G172" i="2" s="1"/>
  <c r="B172" i="2"/>
  <c r="D172" i="2" s="1"/>
  <c r="D174" i="3"/>
  <c r="F174" i="3" s="1"/>
  <c r="G174" i="3" s="1"/>
  <c r="H174" i="3" s="1"/>
  <c r="F172" i="2" l="1"/>
  <c r="H172" i="2" s="1"/>
  <c r="I172" i="2" s="1"/>
  <c r="B175" i="3"/>
  <c r="C175" i="3"/>
  <c r="B173" i="2" l="1"/>
  <c r="D173" i="2" s="1"/>
  <c r="C173" i="2" s="1"/>
  <c r="G173" i="2" s="1"/>
  <c r="D175" i="3"/>
  <c r="F175" i="3" s="1"/>
  <c r="G175" i="3" s="1"/>
  <c r="H175" i="3" s="1"/>
  <c r="F173" i="2" l="1"/>
  <c r="H173" i="2" s="1"/>
  <c r="I173" i="2" s="1"/>
  <c r="B176" i="3"/>
  <c r="C176" i="3"/>
  <c r="B174" i="2" l="1"/>
  <c r="D174" i="2" s="1"/>
  <c r="C174" i="2" s="1"/>
  <c r="G174" i="2" s="1"/>
  <c r="D176" i="3"/>
  <c r="F176" i="3" s="1"/>
  <c r="G176" i="3" s="1"/>
  <c r="H176" i="3" s="1"/>
  <c r="F174" i="2" l="1"/>
  <c r="H174" i="2" s="1"/>
  <c r="I174" i="2" s="1"/>
  <c r="B177" i="3"/>
  <c r="C177" i="3"/>
  <c r="C175" i="2" l="1"/>
  <c r="G175" i="2" s="1"/>
  <c r="B175" i="2"/>
  <c r="D175" i="2" s="1"/>
  <c r="D177" i="3"/>
  <c r="F177" i="3" s="1"/>
  <c r="G177" i="3" s="1"/>
  <c r="H177" i="3" s="1"/>
  <c r="F175" i="2" l="1"/>
  <c r="H175" i="2" s="1"/>
  <c r="I175" i="2" s="1"/>
  <c r="B178" i="3"/>
  <c r="C178" i="3"/>
  <c r="C176" i="2" l="1"/>
  <c r="G176" i="2" s="1"/>
  <c r="B176" i="2"/>
  <c r="D176" i="2" s="1"/>
  <c r="D178" i="3"/>
  <c r="F178" i="3" s="1"/>
  <c r="G178" i="3" s="1"/>
  <c r="H178" i="3" s="1"/>
  <c r="F176" i="2" l="1"/>
  <c r="H176" i="2" s="1"/>
  <c r="I176" i="2" s="1"/>
  <c r="B179" i="3"/>
  <c r="C179" i="3"/>
  <c r="B177" i="2" l="1"/>
  <c r="D177" i="2" s="1"/>
  <c r="C177" i="2" s="1"/>
  <c r="G177" i="2" s="1"/>
  <c r="D179" i="3"/>
  <c r="F179" i="3" s="1"/>
  <c r="G179" i="3" s="1"/>
  <c r="H179" i="3" s="1"/>
  <c r="F177" i="2" l="1"/>
  <c r="H177" i="2" s="1"/>
  <c r="I177" i="2" s="1"/>
  <c r="B180" i="3"/>
  <c r="C180" i="3"/>
  <c r="B178" i="2" l="1"/>
  <c r="D178" i="2" s="1"/>
  <c r="C178" i="2" s="1"/>
  <c r="G178" i="2" s="1"/>
  <c r="D180" i="3"/>
  <c r="F180" i="3" s="1"/>
  <c r="G180" i="3" s="1"/>
  <c r="H180" i="3" s="1"/>
  <c r="F178" i="2" l="1"/>
  <c r="H178" i="2" s="1"/>
  <c r="I178" i="2" s="1"/>
  <c r="B181" i="3"/>
  <c r="C181" i="3"/>
  <c r="B179" i="2" l="1"/>
  <c r="D179" i="2" s="1"/>
  <c r="C179" i="2"/>
  <c r="G179" i="2" s="1"/>
  <c r="D181" i="3"/>
  <c r="F181" i="3" s="1"/>
  <c r="G181" i="3" s="1"/>
  <c r="H181" i="3" s="1"/>
  <c r="F179" i="2" l="1"/>
  <c r="H179" i="2" s="1"/>
  <c r="B180" i="2" s="1"/>
  <c r="I179" i="2"/>
  <c r="B182" i="3"/>
  <c r="C182" i="3"/>
  <c r="C180" i="2" l="1"/>
  <c r="G180" i="2" s="1"/>
  <c r="D180" i="2"/>
  <c r="D182" i="3"/>
  <c r="F182" i="3" s="1"/>
  <c r="G182" i="3" s="1"/>
  <c r="H182" i="3" s="1"/>
  <c r="F180" i="2" l="1"/>
  <c r="H180" i="2" s="1"/>
  <c r="I180" i="2" s="1"/>
  <c r="B183" i="3"/>
  <c r="C183" i="3"/>
  <c r="B181" i="2" l="1"/>
  <c r="D181" i="2" s="1"/>
  <c r="C181" i="2"/>
  <c r="G181" i="2" s="1"/>
  <c r="D183" i="3"/>
  <c r="F183" i="3" s="1"/>
  <c r="G183" i="3" s="1"/>
  <c r="H183" i="3" s="1"/>
  <c r="F181" i="2" l="1"/>
  <c r="H181" i="2" s="1"/>
  <c r="I181" i="2" s="1"/>
  <c r="B184" i="3"/>
  <c r="C184" i="3"/>
  <c r="B182" i="2" l="1"/>
  <c r="D182" i="2" s="1"/>
  <c r="C182" i="2"/>
  <c r="G182" i="2" s="1"/>
  <c r="D184" i="3"/>
  <c r="F184" i="3" s="1"/>
  <c r="G184" i="3" s="1"/>
  <c r="H184" i="3" s="1"/>
  <c r="F182" i="2" l="1"/>
  <c r="H182" i="2" s="1"/>
  <c r="I182" i="2" s="1"/>
  <c r="B185" i="3"/>
  <c r="C185" i="3"/>
  <c r="C183" i="2" l="1"/>
  <c r="G183" i="2" s="1"/>
  <c r="B183" i="2"/>
  <c r="D183" i="2" s="1"/>
  <c r="D185" i="3"/>
  <c r="F185" i="3" s="1"/>
  <c r="G185" i="3" s="1"/>
  <c r="H185" i="3" s="1"/>
  <c r="F183" i="2" l="1"/>
  <c r="H183" i="2" s="1"/>
  <c r="I183" i="2" s="1"/>
  <c r="B186" i="3"/>
  <c r="C186" i="3"/>
  <c r="B184" i="2" l="1"/>
  <c r="D184" i="2" s="1"/>
  <c r="C184" i="2"/>
  <c r="G184" i="2" s="1"/>
  <c r="D186" i="3"/>
  <c r="F186" i="3" s="1"/>
  <c r="G186" i="3" s="1"/>
  <c r="H186" i="3" s="1"/>
  <c r="F184" i="2" l="1"/>
  <c r="H184" i="2" s="1"/>
  <c r="B185" i="2" s="1"/>
  <c r="D185" i="2" s="1"/>
  <c r="I184" i="2"/>
  <c r="B187" i="3"/>
  <c r="C187" i="3"/>
  <c r="C185" i="2" l="1"/>
  <c r="G185" i="2" s="1"/>
  <c r="I185" i="2"/>
  <c r="D187" i="3"/>
  <c r="F187" i="3" s="1"/>
  <c r="G187" i="3" s="1"/>
  <c r="H187" i="3" s="1"/>
  <c r="F185" i="2" l="1"/>
  <c r="H185" i="2" s="1"/>
  <c r="B186" i="2" s="1"/>
  <c r="D186" i="2" s="1"/>
  <c r="B188" i="3"/>
  <c r="C188" i="3"/>
  <c r="C186" i="2" l="1"/>
  <c r="G186" i="2" s="1"/>
  <c r="I186" i="2"/>
  <c r="D188" i="3"/>
  <c r="F188" i="3" s="1"/>
  <c r="G188" i="3" s="1"/>
  <c r="H188" i="3" s="1"/>
  <c r="F186" i="2" l="1"/>
  <c r="H186" i="2" s="1"/>
  <c r="C187" i="2" s="1"/>
  <c r="G187" i="2" s="1"/>
  <c r="B189" i="3"/>
  <c r="C189" i="3"/>
  <c r="B187" i="2" l="1"/>
  <c r="D187" i="2" s="1"/>
  <c r="F187" i="2" s="1"/>
  <c r="D189" i="3"/>
  <c r="F189" i="3" s="1"/>
  <c r="G189" i="3" s="1"/>
  <c r="H189" i="3" s="1"/>
  <c r="H187" i="2" l="1"/>
  <c r="C188" i="2" s="1"/>
  <c r="G188" i="2" s="1"/>
  <c r="I187" i="2"/>
  <c r="B190" i="3"/>
  <c r="C190" i="3"/>
  <c r="B188" i="2" l="1"/>
  <c r="D188" i="2" s="1"/>
  <c r="F188" i="2" s="1"/>
  <c r="H188" i="2" s="1"/>
  <c r="B189" i="2" s="1"/>
  <c r="D189" i="2" s="1"/>
  <c r="D190" i="3"/>
  <c r="F190" i="3" s="1"/>
  <c r="G190" i="3" s="1"/>
  <c r="H190" i="3" s="1"/>
  <c r="I188" i="2" l="1"/>
  <c r="C189" i="2"/>
  <c r="G189" i="2" s="1"/>
  <c r="I189" i="2"/>
  <c r="B191" i="3"/>
  <c r="C191" i="3"/>
  <c r="F189" i="2" l="1"/>
  <c r="H189" i="2" s="1"/>
  <c r="C190" i="2" s="1"/>
  <c r="G190" i="2" s="1"/>
  <c r="D191" i="3"/>
  <c r="F191" i="3" s="1"/>
  <c r="G191" i="3" s="1"/>
  <c r="H191" i="3" s="1"/>
  <c r="B190" i="2" l="1"/>
  <c r="D190" i="2" s="1"/>
  <c r="F190" i="2" s="1"/>
  <c r="H190" i="2" s="1"/>
  <c r="C191" i="2" s="1"/>
  <c r="G191" i="2" s="1"/>
  <c r="B192" i="3"/>
  <c r="C192" i="3"/>
  <c r="B191" i="2" l="1"/>
  <c r="D191" i="2" s="1"/>
  <c r="F191" i="2" s="1"/>
  <c r="H191" i="2" s="1"/>
  <c r="B192" i="2" s="1"/>
  <c r="I190" i="2"/>
  <c r="D192" i="3"/>
  <c r="F192" i="3" s="1"/>
  <c r="G192" i="3" s="1"/>
  <c r="H192" i="3" s="1"/>
  <c r="C192" i="2" l="1"/>
  <c r="G192" i="2" s="1"/>
  <c r="I191" i="2"/>
  <c r="B193" i="3"/>
  <c r="C193" i="3"/>
  <c r="D192" i="2"/>
  <c r="F192" i="2" l="1"/>
  <c r="H192" i="2" s="1"/>
  <c r="I192" i="2" s="1"/>
  <c r="D193" i="3"/>
  <c r="F193" i="3" s="1"/>
  <c r="G193" i="3" s="1"/>
  <c r="H193" i="3" s="1"/>
  <c r="B193" i="2" l="1"/>
  <c r="D193" i="2" s="1"/>
  <c r="B194" i="3"/>
  <c r="C194" i="3"/>
  <c r="C193" i="2" l="1"/>
  <c r="G193" i="2" s="1"/>
  <c r="D194" i="3"/>
  <c r="F194" i="3" s="1"/>
  <c r="G194" i="3" s="1"/>
  <c r="H194" i="3" s="1"/>
  <c r="F193" i="2" l="1"/>
  <c r="H193" i="2" s="1"/>
  <c r="B195" i="3"/>
  <c r="C195" i="3"/>
  <c r="I193" i="2" l="1"/>
  <c r="B194" i="2"/>
  <c r="D194" i="2" s="1"/>
  <c r="C194" i="2"/>
  <c r="G194" i="2" s="1"/>
  <c r="D195" i="3"/>
  <c r="F195" i="3" s="1"/>
  <c r="G195" i="3" s="1"/>
  <c r="H195" i="3" s="1"/>
  <c r="F194" i="2" l="1"/>
  <c r="H194" i="2" s="1"/>
  <c r="B196" i="3"/>
  <c r="C196" i="3"/>
  <c r="I194" i="2" l="1"/>
  <c r="C195" i="2"/>
  <c r="G195" i="2" s="1"/>
  <c r="B195" i="2"/>
  <c r="D196" i="3"/>
  <c r="F196" i="3" s="1"/>
  <c r="G196" i="3" s="1"/>
  <c r="H196" i="3" s="1"/>
  <c r="D195" i="2" l="1"/>
  <c r="F195" i="2" s="1"/>
  <c r="H195" i="2" s="1"/>
  <c r="I195" i="2" s="1"/>
  <c r="B197" i="3"/>
  <c r="C197" i="3"/>
  <c r="B196" i="2" l="1"/>
  <c r="D196" i="2" s="1"/>
  <c r="C196" i="2" s="1"/>
  <c r="G196" i="2" s="1"/>
  <c r="D197" i="3"/>
  <c r="F197" i="3" s="1"/>
  <c r="G197" i="3" s="1"/>
  <c r="H197" i="3" s="1"/>
  <c r="F196" i="2" l="1"/>
  <c r="H196" i="2" s="1"/>
  <c r="B197" i="2" s="1"/>
  <c r="D197" i="2" s="1"/>
  <c r="B198" i="3"/>
  <c r="C198" i="3"/>
  <c r="I196" i="2" l="1"/>
  <c r="C197" i="2"/>
  <c r="G197" i="2" s="1"/>
  <c r="D198" i="3"/>
  <c r="F198" i="3" s="1"/>
  <c r="G198" i="3" s="1"/>
  <c r="H198" i="3" s="1"/>
  <c r="F197" i="2" l="1"/>
  <c r="H197" i="2" s="1"/>
  <c r="B198" i="2" s="1"/>
  <c r="D198" i="2" s="1"/>
  <c r="I197" i="2"/>
  <c r="B199" i="3"/>
  <c r="C199" i="3"/>
  <c r="C198" i="2" l="1"/>
  <c r="G198" i="2" s="1"/>
  <c r="D199" i="3"/>
  <c r="F199" i="3" s="1"/>
  <c r="G199" i="3" s="1"/>
  <c r="H199" i="3" s="1"/>
  <c r="F198" i="2" l="1"/>
  <c r="H198" i="2" s="1"/>
  <c r="C199" i="2" s="1"/>
  <c r="G199" i="2" s="1"/>
  <c r="B200" i="3"/>
  <c r="C200" i="3"/>
  <c r="I198" i="2" l="1"/>
  <c r="B199" i="2"/>
  <c r="D199" i="2" s="1"/>
  <c r="F199" i="2" s="1"/>
  <c r="D200" i="3"/>
  <c r="F200" i="3" s="1"/>
  <c r="G200" i="3" s="1"/>
  <c r="H200" i="3" s="1"/>
  <c r="H199" i="2" l="1"/>
  <c r="C200" i="2" s="1"/>
  <c r="B201" i="3"/>
  <c r="C201" i="3"/>
  <c r="I199" i="2" l="1"/>
  <c r="G200" i="2"/>
  <c r="B200" i="2"/>
  <c r="D200" i="2" s="1"/>
  <c r="F200" i="2" s="1"/>
  <c r="D201" i="3"/>
  <c r="F201" i="3" s="1"/>
  <c r="G201" i="3" s="1"/>
  <c r="H201" i="3" s="1"/>
  <c r="H200" i="2" l="1"/>
  <c r="B201" i="2" s="1"/>
  <c r="D201" i="2" s="1"/>
  <c r="I200" i="2"/>
  <c r="B202" i="3"/>
  <c r="C202" i="3"/>
  <c r="C201" i="2"/>
  <c r="G201" i="2" s="1"/>
  <c r="D202" i="3" l="1"/>
  <c r="F202" i="3" s="1"/>
  <c r="G202" i="3" s="1"/>
  <c r="H202" i="3" s="1"/>
  <c r="F201" i="2"/>
  <c r="H201" i="2" s="1"/>
  <c r="B202" i="2" l="1"/>
  <c r="D202" i="2" s="1"/>
  <c r="I201" i="2"/>
  <c r="B203" i="3"/>
  <c r="C203" i="3"/>
  <c r="C202" i="2"/>
  <c r="G202" i="2" s="1"/>
  <c r="D203" i="3" l="1"/>
  <c r="F203" i="3" s="1"/>
  <c r="G203" i="3" s="1"/>
  <c r="H203" i="3" s="1"/>
  <c r="F202" i="2"/>
  <c r="H202" i="2" s="1"/>
  <c r="B203" i="2" l="1"/>
  <c r="D203" i="2" s="1"/>
  <c r="I202" i="2"/>
  <c r="B204" i="3"/>
  <c r="C204" i="3"/>
  <c r="C203" i="2"/>
  <c r="G203" i="2" s="1"/>
  <c r="D204" i="3" l="1"/>
  <c r="F204" i="3" s="1"/>
  <c r="G204" i="3" s="1"/>
  <c r="H204" i="3" s="1"/>
  <c r="F203" i="2"/>
  <c r="H203" i="2" s="1"/>
  <c r="C204" i="2" l="1"/>
  <c r="G204" i="2" s="1"/>
  <c r="I203" i="2"/>
  <c r="C205" i="3"/>
  <c r="B205" i="3"/>
  <c r="B204" i="2"/>
  <c r="D205" i="3" l="1"/>
  <c r="F205" i="3" s="1"/>
  <c r="G205" i="3" s="1"/>
  <c r="H205" i="3" s="1"/>
  <c r="D204" i="2"/>
  <c r="F204" i="2" s="1"/>
  <c r="H204" i="2" s="1"/>
  <c r="C205" i="2" s="1"/>
  <c r="G205" i="2" s="1"/>
  <c r="I204" i="2" l="1"/>
  <c r="C206" i="3"/>
  <c r="B206" i="3"/>
  <c r="B205" i="2"/>
  <c r="D206" i="3" l="1"/>
  <c r="F206" i="3" s="1"/>
  <c r="G206" i="3" s="1"/>
  <c r="H206" i="3" s="1"/>
  <c r="D205" i="2"/>
  <c r="F205" i="2" s="1"/>
  <c r="H205" i="2" s="1"/>
  <c r="C206" i="2" s="1"/>
  <c r="G206" i="2" s="1"/>
  <c r="I205" i="2" l="1"/>
  <c r="C207" i="3"/>
  <c r="B207" i="3"/>
  <c r="B206" i="2"/>
  <c r="D207" i="3" l="1"/>
  <c r="F207" i="3" s="1"/>
  <c r="G207" i="3" s="1"/>
  <c r="H207" i="3" s="1"/>
  <c r="D206" i="2"/>
  <c r="F206" i="2" s="1"/>
  <c r="H206" i="2" s="1"/>
  <c r="C207" i="2" s="1"/>
  <c r="G207" i="2" s="1"/>
  <c r="I206" i="2" l="1"/>
  <c r="C208" i="3"/>
  <c r="B208" i="3"/>
  <c r="B207" i="2"/>
  <c r="D207" i="2" s="1"/>
  <c r="F207" i="2" s="1"/>
  <c r="H207" i="2" s="1"/>
  <c r="D208" i="3" l="1"/>
  <c r="F208" i="3" s="1"/>
  <c r="G208" i="3" s="1"/>
  <c r="H208" i="3" s="1"/>
  <c r="I207" i="2"/>
  <c r="C208" i="2"/>
  <c r="G208" i="2" s="1"/>
  <c r="B208" i="2"/>
  <c r="C209" i="3" l="1"/>
  <c r="B209" i="3"/>
  <c r="D208" i="2"/>
  <c r="F208" i="2" s="1"/>
  <c r="H208" i="2" s="1"/>
  <c r="I208" i="2" s="1"/>
  <c r="D209" i="3" l="1"/>
  <c r="F209" i="3" s="1"/>
  <c r="G209" i="3" s="1"/>
  <c r="H209" i="3" s="1"/>
  <c r="C209" i="2"/>
  <c r="G209" i="2" s="1"/>
  <c r="B209" i="2"/>
  <c r="C210" i="3" l="1"/>
  <c r="B210" i="3"/>
  <c r="D209" i="2"/>
  <c r="F209" i="2" s="1"/>
  <c r="H209" i="2" s="1"/>
  <c r="I209" i="2" s="1"/>
  <c r="D210" i="3" l="1"/>
  <c r="F210" i="3" s="1"/>
  <c r="G210" i="3" s="1"/>
  <c r="H210" i="3" s="1"/>
  <c r="C210" i="2"/>
  <c r="G210" i="2" s="1"/>
  <c r="B210" i="2"/>
  <c r="C211" i="3" l="1"/>
  <c r="B211" i="3"/>
  <c r="D210" i="2"/>
  <c r="F210" i="2" s="1"/>
  <c r="H210" i="2" s="1"/>
  <c r="I210" i="2" s="1"/>
  <c r="D211" i="3" l="1"/>
  <c r="F211" i="3" s="1"/>
  <c r="G211" i="3" s="1"/>
  <c r="H211" i="3" s="1"/>
  <c r="C211" i="2"/>
  <c r="B211" i="2"/>
  <c r="C212" i="3" l="1"/>
  <c r="B212" i="3"/>
  <c r="G211" i="2"/>
  <c r="D211" i="2"/>
  <c r="F211" i="2" s="1"/>
  <c r="D212" i="3" l="1"/>
  <c r="F212" i="3" s="1"/>
  <c r="G212" i="3" s="1"/>
  <c r="H212" i="3" s="1"/>
  <c r="H211" i="2"/>
  <c r="C212" i="2" l="1"/>
  <c r="G212" i="2" s="1"/>
  <c r="I211" i="2"/>
  <c r="C213" i="3"/>
  <c r="B213" i="3"/>
  <c r="B212" i="2"/>
  <c r="D213" i="3" l="1"/>
  <c r="F213" i="3" s="1"/>
  <c r="G213" i="3" s="1"/>
  <c r="H213" i="3" s="1"/>
  <c r="D212" i="2"/>
  <c r="F212" i="2" s="1"/>
  <c r="H212" i="2" s="1"/>
  <c r="B213" i="2" s="1"/>
  <c r="I212" i="2" l="1"/>
  <c r="C214" i="3"/>
  <c r="B214" i="3"/>
  <c r="C213" i="2"/>
  <c r="G213" i="2" s="1"/>
  <c r="D213" i="2"/>
  <c r="D214" i="3" l="1"/>
  <c r="F214" i="3" s="1"/>
  <c r="G214" i="3" s="1"/>
  <c r="H214" i="3" s="1"/>
  <c r="F213" i="2"/>
  <c r="H213" i="2" s="1"/>
  <c r="C214" i="2" l="1"/>
  <c r="G214" i="2" s="1"/>
  <c r="I213" i="2"/>
  <c r="C215" i="3"/>
  <c r="B215" i="3"/>
  <c r="B214" i="2"/>
  <c r="D214" i="2" s="1"/>
  <c r="F214" i="2" l="1"/>
  <c r="H214" i="2" s="1"/>
  <c r="C215" i="2" s="1"/>
  <c r="D215" i="3"/>
  <c r="F215" i="3" s="1"/>
  <c r="G215" i="3" s="1"/>
  <c r="H215" i="3" s="1"/>
  <c r="I214" i="2" l="1"/>
  <c r="B215" i="2"/>
  <c r="D215" i="2" s="1"/>
  <c r="F215" i="2" s="1"/>
  <c r="C216" i="3"/>
  <c r="B216" i="3"/>
  <c r="G215" i="2"/>
  <c r="D216" i="3" l="1"/>
  <c r="F216" i="3" s="1"/>
  <c r="G216" i="3" s="1"/>
  <c r="H216" i="3" s="1"/>
  <c r="H215" i="2"/>
  <c r="C216" i="2" l="1"/>
  <c r="G216" i="2" s="1"/>
  <c r="I215" i="2"/>
  <c r="C217" i="3"/>
  <c r="B217" i="3"/>
  <c r="B216" i="2"/>
  <c r="D217" i="3" l="1"/>
  <c r="F217" i="3" s="1"/>
  <c r="G217" i="3" s="1"/>
  <c r="H217" i="3" s="1"/>
  <c r="D216" i="2"/>
  <c r="F216" i="2" s="1"/>
  <c r="H216" i="2" s="1"/>
  <c r="I216" i="2" s="1"/>
  <c r="C218" i="3" l="1"/>
  <c r="B218" i="3"/>
  <c r="B217" i="2"/>
  <c r="C217" i="2"/>
  <c r="G217" i="2" s="1"/>
  <c r="D217" i="2" l="1"/>
  <c r="F217" i="2" s="1"/>
  <c r="H217" i="2" s="1"/>
  <c r="D218" i="3"/>
  <c r="F218" i="3" s="1"/>
  <c r="G218" i="3" s="1"/>
  <c r="H218" i="3" s="1"/>
  <c r="C218" i="2" l="1"/>
  <c r="G218" i="2" s="1"/>
  <c r="I217" i="2"/>
  <c r="C219" i="3"/>
  <c r="B219" i="3"/>
  <c r="B218" i="2"/>
  <c r="D218" i="2" s="1"/>
  <c r="F218" i="2" l="1"/>
  <c r="H218" i="2" s="1"/>
  <c r="C219" i="2" s="1"/>
  <c r="D219" i="3"/>
  <c r="F219" i="3" s="1"/>
  <c r="G219" i="3" s="1"/>
  <c r="H219" i="3" s="1"/>
  <c r="I218" i="2" l="1"/>
  <c r="C220" i="3"/>
  <c r="B220" i="3"/>
  <c r="B219" i="2"/>
  <c r="G219" i="2"/>
  <c r="D220" i="3" l="1"/>
  <c r="F220" i="3" s="1"/>
  <c r="G220" i="3" s="1"/>
  <c r="H220" i="3" s="1"/>
  <c r="D219" i="2"/>
  <c r="F219" i="2" s="1"/>
  <c r="H219" i="2" s="1"/>
  <c r="B220" i="2" s="1"/>
  <c r="I219" i="2" l="1"/>
  <c r="C221" i="3"/>
  <c r="B221" i="3"/>
  <c r="C220" i="2"/>
  <c r="G220" i="2" s="1"/>
  <c r="D220" i="2"/>
  <c r="D221" i="3" l="1"/>
  <c r="F221" i="3" s="1"/>
  <c r="G221" i="3" s="1"/>
  <c r="H221" i="3" s="1"/>
  <c r="F220" i="2"/>
  <c r="H220" i="2" s="1"/>
  <c r="B221" i="2" l="1"/>
  <c r="D221" i="2" s="1"/>
  <c r="I220" i="2"/>
  <c r="C222" i="3"/>
  <c r="B222" i="3"/>
  <c r="C221" i="2"/>
  <c r="G221" i="2" s="1"/>
  <c r="D222" i="3" l="1"/>
  <c r="F222" i="3" s="1"/>
  <c r="G222" i="3" s="1"/>
  <c r="H222" i="3" s="1"/>
  <c r="F221" i="2"/>
  <c r="H221" i="2" s="1"/>
  <c r="C222" i="2" l="1"/>
  <c r="I221" i="2"/>
  <c r="C223" i="3"/>
  <c r="B223" i="3"/>
  <c r="G222" i="2"/>
  <c r="B222" i="2"/>
  <c r="D222" i="2" s="1"/>
  <c r="F222" i="2" l="1"/>
  <c r="H222" i="2" s="1"/>
  <c r="C223" i="2" s="1"/>
  <c r="I222" i="2"/>
  <c r="D223" i="3"/>
  <c r="F223" i="3" s="1"/>
  <c r="G223" i="3" s="1"/>
  <c r="H223" i="3" s="1"/>
  <c r="C224" i="3" l="1"/>
  <c r="B224" i="3"/>
  <c r="B223" i="2"/>
  <c r="D223" i="2" s="1"/>
  <c r="F223" i="2" s="1"/>
  <c r="G223" i="2"/>
  <c r="D224" i="3" l="1"/>
  <c r="F224" i="3" s="1"/>
  <c r="G224" i="3" s="1"/>
  <c r="H224" i="3" s="1"/>
  <c r="H223" i="2"/>
  <c r="B224" i="2" s="1"/>
  <c r="I223" i="2" l="1"/>
  <c r="C224" i="2"/>
  <c r="G224" i="2" s="1"/>
  <c r="C225" i="3"/>
  <c r="B225" i="3"/>
  <c r="D224" i="2"/>
  <c r="F224" i="2" l="1"/>
  <c r="H224" i="2" s="1"/>
  <c r="I224" i="2" s="1"/>
  <c r="D225" i="3"/>
  <c r="F225" i="3" s="1"/>
  <c r="G225" i="3" s="1"/>
  <c r="H225" i="3" s="1"/>
  <c r="B225" i="2" l="1"/>
  <c r="D225" i="2" s="1"/>
  <c r="C225" i="2"/>
  <c r="G225" i="2" s="1"/>
  <c r="C226" i="3"/>
  <c r="B226" i="3"/>
  <c r="F225" i="2" l="1"/>
  <c r="H225" i="2" s="1"/>
  <c r="D226" i="3"/>
  <c r="F226" i="3" s="1"/>
  <c r="G226" i="3" s="1"/>
  <c r="H226" i="3" s="1"/>
  <c r="B226" i="2" l="1"/>
  <c r="D226" i="2" s="1"/>
  <c r="I225" i="2"/>
  <c r="C227" i="3"/>
  <c r="B227" i="3"/>
  <c r="C226" i="2"/>
  <c r="G226" i="2" s="1"/>
  <c r="D227" i="3" l="1"/>
  <c r="F227" i="3" s="1"/>
  <c r="G227" i="3" s="1"/>
  <c r="H227" i="3" s="1"/>
  <c r="F226" i="2"/>
  <c r="H226" i="2" s="1"/>
  <c r="I226" i="2" s="1"/>
  <c r="C228" i="3" l="1"/>
  <c r="B228" i="3"/>
  <c r="C227" i="2"/>
  <c r="G227" i="2" s="1"/>
  <c r="B227" i="2"/>
  <c r="D227" i="2" s="1"/>
  <c r="D228" i="3" l="1"/>
  <c r="F228" i="3" s="1"/>
  <c r="G228" i="3" s="1"/>
  <c r="H228" i="3" s="1"/>
  <c r="F227" i="2"/>
  <c r="H227" i="2" s="1"/>
  <c r="C228" i="2" s="1"/>
  <c r="G228" i="2" s="1"/>
  <c r="I227" i="2" l="1"/>
  <c r="C229" i="3"/>
  <c r="B229" i="3"/>
  <c r="B228" i="2"/>
  <c r="D229" i="3" l="1"/>
  <c r="F229" i="3" s="1"/>
  <c r="G229" i="3" s="1"/>
  <c r="H229" i="3" s="1"/>
  <c r="D228" i="2"/>
  <c r="F228" i="2" s="1"/>
  <c r="H228" i="2" s="1"/>
  <c r="C229" i="2" s="1"/>
  <c r="G229" i="2" s="1"/>
  <c r="I228" i="2" l="1"/>
  <c r="C230" i="3"/>
  <c r="B230" i="3"/>
  <c r="B229" i="2"/>
  <c r="D230" i="3" l="1"/>
  <c r="F230" i="3" s="1"/>
  <c r="G230" i="3" s="1"/>
  <c r="H230" i="3" s="1"/>
  <c r="D229" i="2"/>
  <c r="F229" i="2" s="1"/>
  <c r="H229" i="2" s="1"/>
  <c r="C230" i="2" s="1"/>
  <c r="I229" i="2" l="1"/>
  <c r="C231" i="3"/>
  <c r="B231" i="3"/>
  <c r="B230" i="2"/>
  <c r="G230" i="2"/>
  <c r="D231" i="3" l="1"/>
  <c r="F231" i="3" s="1"/>
  <c r="G231" i="3" s="1"/>
  <c r="H231" i="3" s="1"/>
  <c r="D230" i="2"/>
  <c r="F230" i="2" s="1"/>
  <c r="H230" i="2" s="1"/>
  <c r="C231" i="2" s="1"/>
  <c r="G231" i="2" s="1"/>
  <c r="I230" i="2" l="1"/>
  <c r="C232" i="3"/>
  <c r="B232" i="3"/>
  <c r="B231" i="2"/>
  <c r="D231" i="2" s="1"/>
  <c r="F231" i="2" s="1"/>
  <c r="H231" i="2" s="1"/>
  <c r="D232" i="3" l="1"/>
  <c r="F232" i="3" s="1"/>
  <c r="G232" i="3" s="1"/>
  <c r="H232" i="3" s="1"/>
  <c r="I231" i="2"/>
  <c r="C232" i="2"/>
  <c r="G232" i="2" s="1"/>
  <c r="B232" i="2"/>
  <c r="C233" i="3" l="1"/>
  <c r="B233" i="3"/>
  <c r="D232" i="2"/>
  <c r="F232" i="2" s="1"/>
  <c r="H232" i="2" s="1"/>
  <c r="I232" i="2" s="1"/>
  <c r="D233" i="3" l="1"/>
  <c r="F233" i="3" s="1"/>
  <c r="G233" i="3" s="1"/>
  <c r="H233" i="3" s="1"/>
  <c r="C233" i="2"/>
  <c r="G233" i="2" s="1"/>
  <c r="B233" i="2"/>
  <c r="C234" i="3" l="1"/>
  <c r="B234" i="3"/>
  <c r="D233" i="2"/>
  <c r="F233" i="2" s="1"/>
  <c r="H233" i="2" s="1"/>
  <c r="I233" i="2" s="1"/>
  <c r="D234" i="3" l="1"/>
  <c r="F234" i="3" s="1"/>
  <c r="G234" i="3" s="1"/>
  <c r="H234" i="3" s="1"/>
  <c r="C234" i="2"/>
  <c r="G234" i="2" s="1"/>
  <c r="B234" i="2"/>
  <c r="C235" i="3" l="1"/>
  <c r="B235" i="3"/>
  <c r="D234" i="2"/>
  <c r="F234" i="2" s="1"/>
  <c r="H234" i="2" s="1"/>
  <c r="I234" i="2" s="1"/>
  <c r="D235" i="3" l="1"/>
  <c r="F235" i="3" s="1"/>
  <c r="G235" i="3" s="1"/>
  <c r="H235" i="3" s="1"/>
  <c r="C235" i="2"/>
  <c r="G235" i="2" s="1"/>
  <c r="B235" i="2"/>
  <c r="C236" i="3" l="1"/>
  <c r="B236" i="3"/>
  <c r="D235" i="2"/>
  <c r="F235" i="2" s="1"/>
  <c r="H235" i="2" s="1"/>
  <c r="I235" i="2"/>
  <c r="D236" i="3" l="1"/>
  <c r="F236" i="3" s="1"/>
  <c r="G236" i="3" s="1"/>
  <c r="H236" i="3" s="1"/>
  <c r="C236" i="2"/>
  <c r="G236" i="2" s="1"/>
  <c r="B236" i="2"/>
  <c r="C237" i="3" l="1"/>
  <c r="B237" i="3"/>
  <c r="D236" i="2"/>
  <c r="F236" i="2" s="1"/>
  <c r="H236" i="2" s="1"/>
  <c r="I236" i="2" s="1"/>
  <c r="D237" i="3" l="1"/>
  <c r="F237" i="3" s="1"/>
  <c r="G237" i="3" s="1"/>
  <c r="H237" i="3" s="1"/>
  <c r="C237" i="2"/>
  <c r="G237" i="2" s="1"/>
  <c r="B237" i="2"/>
  <c r="C238" i="3" l="1"/>
  <c r="B238" i="3"/>
  <c r="D237" i="2"/>
  <c r="F237" i="2" s="1"/>
  <c r="H237" i="2" s="1"/>
  <c r="I237" i="2" s="1"/>
  <c r="D238" i="3" l="1"/>
  <c r="F238" i="3" s="1"/>
  <c r="G238" i="3" s="1"/>
  <c r="H238" i="3" s="1"/>
  <c r="C238" i="2"/>
  <c r="G238" i="2" s="1"/>
  <c r="B238" i="2"/>
  <c r="C239" i="3" l="1"/>
  <c r="B239" i="3"/>
  <c r="D238" i="2"/>
  <c r="F238" i="2" s="1"/>
  <c r="H238" i="2" s="1"/>
  <c r="I238" i="2" s="1"/>
  <c r="D239" i="3" l="1"/>
  <c r="F239" i="3" s="1"/>
  <c r="G239" i="3" s="1"/>
  <c r="H239" i="3" s="1"/>
  <c r="C239" i="2"/>
  <c r="G239" i="2" s="1"/>
  <c r="B239" i="2"/>
  <c r="C240" i="3" l="1"/>
  <c r="B240" i="3"/>
  <c r="D239" i="2"/>
  <c r="F239" i="2" s="1"/>
  <c r="H239" i="2" s="1"/>
  <c r="I239" i="2"/>
  <c r="D240" i="3" l="1"/>
  <c r="F240" i="3" s="1"/>
  <c r="G240" i="3" s="1"/>
  <c r="H240" i="3" s="1"/>
  <c r="C240" i="2"/>
  <c r="G240" i="2" s="1"/>
  <c r="B240" i="2"/>
  <c r="B241" i="3" l="1"/>
  <c r="D240" i="2"/>
  <c r="F240" i="2" s="1"/>
  <c r="H240" i="2" s="1"/>
  <c r="I240" i="2" s="1"/>
  <c r="D241" i="3" l="1"/>
  <c r="B241" i="2"/>
  <c r="C241" i="3" l="1"/>
  <c r="F241" i="3" s="1"/>
  <c r="G241" i="3" s="1"/>
  <c r="D241" i="2"/>
  <c r="H241" i="3" l="1"/>
  <c r="C242" i="3"/>
  <c r="B242" i="3"/>
  <c r="D242" i="3" s="1"/>
  <c r="C241" i="2"/>
  <c r="G241" i="2" s="1"/>
  <c r="F242" i="3" l="1"/>
  <c r="G242" i="3" s="1"/>
  <c r="C243" i="3" s="1"/>
  <c r="F241" i="2"/>
  <c r="H241" i="2" s="1"/>
  <c r="H242" i="3" l="1"/>
  <c r="B243" i="3"/>
  <c r="D243" i="3" s="1"/>
  <c r="F243" i="3" s="1"/>
  <c r="G243" i="3" s="1"/>
  <c r="I241" i="2"/>
  <c r="C242" i="2"/>
  <c r="G242" i="2" s="1"/>
  <c r="B242" i="2"/>
  <c r="H243" i="3" l="1"/>
  <c r="D242" i="2"/>
  <c r="F242" i="2" s="1"/>
  <c r="H242" i="2" s="1"/>
  <c r="I242" i="2" s="1"/>
  <c r="C244" i="3"/>
  <c r="B244" i="3"/>
  <c r="B243" i="2" l="1"/>
  <c r="C243" i="2"/>
  <c r="G243" i="2" s="1"/>
  <c r="D244" i="3"/>
  <c r="F244" i="3" s="1"/>
  <c r="G244" i="3" s="1"/>
  <c r="H244" i="3"/>
  <c r="D243" i="2" l="1"/>
  <c r="F243" i="2" s="1"/>
  <c r="H243" i="2" s="1"/>
  <c r="I243" i="2"/>
  <c r="C245" i="3"/>
  <c r="B245" i="3"/>
  <c r="C244" i="2" l="1"/>
  <c r="G244" i="2" s="1"/>
  <c r="B244" i="2"/>
  <c r="D245" i="3"/>
  <c r="F245" i="3" s="1"/>
  <c r="G245" i="3" s="1"/>
  <c r="H245" i="3" s="1"/>
  <c r="D244" i="2" l="1"/>
  <c r="F244" i="2" s="1"/>
  <c r="H244" i="2" s="1"/>
  <c r="I244" i="2" s="1"/>
  <c r="C246" i="3"/>
  <c r="B246" i="3"/>
  <c r="C245" i="2" l="1"/>
  <c r="G245" i="2" s="1"/>
  <c r="B245" i="2"/>
  <c r="D246" i="3"/>
  <c r="F246" i="3" s="1"/>
  <c r="G246" i="3" s="1"/>
  <c r="H246" i="3"/>
  <c r="D245" i="2" l="1"/>
  <c r="F245" i="2" s="1"/>
  <c r="H245" i="2" s="1"/>
  <c r="I245" i="2"/>
  <c r="C247" i="3"/>
  <c r="B247" i="3"/>
  <c r="C246" i="2" l="1"/>
  <c r="G246" i="2" s="1"/>
  <c r="B246" i="2"/>
  <c r="D247" i="3"/>
  <c r="F247" i="3" s="1"/>
  <c r="G247" i="3" s="1"/>
  <c r="H247" i="3" s="1"/>
  <c r="D246" i="2" l="1"/>
  <c r="F246" i="2" s="1"/>
  <c r="H246" i="2" s="1"/>
  <c r="I246" i="2" s="1"/>
  <c r="C248" i="3"/>
  <c r="B248" i="3"/>
  <c r="C247" i="2" l="1"/>
  <c r="G247" i="2" s="1"/>
  <c r="B247" i="2"/>
  <c r="D248" i="3"/>
  <c r="F248" i="3" s="1"/>
  <c r="G248" i="3" s="1"/>
  <c r="H248" i="3" s="1"/>
  <c r="D247" i="2" l="1"/>
  <c r="F247" i="2" s="1"/>
  <c r="H247" i="2" s="1"/>
  <c r="I247" i="2"/>
  <c r="C249" i="3"/>
  <c r="B249" i="3"/>
  <c r="C248" i="2" l="1"/>
  <c r="G248" i="2" s="1"/>
  <c r="B248" i="2"/>
  <c r="D249" i="3"/>
  <c r="F249" i="3" s="1"/>
  <c r="G249" i="3" s="1"/>
  <c r="H249" i="3" s="1"/>
  <c r="D248" i="2" l="1"/>
  <c r="F248" i="2" s="1"/>
  <c r="H248" i="2" s="1"/>
  <c r="I248" i="2"/>
  <c r="C250" i="3"/>
  <c r="B250" i="3"/>
  <c r="C249" i="2" l="1"/>
  <c r="G249" i="2" s="1"/>
  <c r="B249" i="2"/>
  <c r="D250" i="3"/>
  <c r="F250" i="3" s="1"/>
  <c r="G250" i="3" s="1"/>
  <c r="H250" i="3" s="1"/>
  <c r="D249" i="2" l="1"/>
  <c r="F249" i="2" s="1"/>
  <c r="H249" i="2" s="1"/>
  <c r="I249" i="2"/>
  <c r="C251" i="3"/>
  <c r="B251" i="3"/>
  <c r="B250" i="2" l="1"/>
  <c r="C250" i="2"/>
  <c r="G250" i="2" s="1"/>
  <c r="D251" i="3"/>
  <c r="F251" i="3" s="1"/>
  <c r="G251" i="3" s="1"/>
  <c r="H251" i="3" s="1"/>
  <c r="D250" i="2" l="1"/>
  <c r="F250" i="2" s="1"/>
  <c r="H250" i="2" s="1"/>
  <c r="I250" i="2"/>
  <c r="C252" i="3"/>
  <c r="B252" i="3"/>
  <c r="B251" i="2" l="1"/>
  <c r="C251" i="2"/>
  <c r="G251" i="2" s="1"/>
  <c r="D252" i="3"/>
  <c r="F252" i="3" s="1"/>
  <c r="G252" i="3" s="1"/>
  <c r="H252" i="3" s="1"/>
  <c r="D251" i="2" l="1"/>
  <c r="F251" i="2" s="1"/>
  <c r="H251" i="2" s="1"/>
  <c r="I251" i="2"/>
  <c r="C253" i="3"/>
  <c r="B253" i="3"/>
  <c r="B252" i="2" l="1"/>
  <c r="C252" i="2"/>
  <c r="G252" i="2" s="1"/>
  <c r="D253" i="3"/>
  <c r="F253" i="3" s="1"/>
  <c r="G253" i="3" s="1"/>
  <c r="H253" i="3" s="1"/>
  <c r="D252" i="2" l="1"/>
  <c r="F252" i="2" s="1"/>
  <c r="H252" i="2" s="1"/>
  <c r="C253" i="2" s="1"/>
  <c r="I252" i="2"/>
  <c r="C254" i="3"/>
  <c r="B254" i="3"/>
  <c r="B253" i="2" l="1"/>
  <c r="D253" i="2" s="1"/>
  <c r="F253" i="2" s="1"/>
  <c r="G253" i="2"/>
  <c r="D254" i="3"/>
  <c r="F254" i="3" s="1"/>
  <c r="G254" i="3" s="1"/>
  <c r="H254" i="3" s="1"/>
  <c r="H253" i="2" l="1"/>
  <c r="C254" i="2" s="1"/>
  <c r="C255" i="3"/>
  <c r="B255" i="3"/>
  <c r="I253" i="2" l="1"/>
  <c r="G254" i="2"/>
  <c r="B254" i="2"/>
  <c r="D255" i="3"/>
  <c r="F255" i="3" s="1"/>
  <c r="G255" i="3" s="1"/>
  <c r="H255" i="3" s="1"/>
  <c r="D254" i="2" l="1"/>
  <c r="F254" i="2" s="1"/>
  <c r="H254" i="2" s="1"/>
  <c r="B255" i="2" s="1"/>
  <c r="C256" i="3"/>
  <c r="B256" i="3"/>
  <c r="I254" i="2" l="1"/>
  <c r="D255" i="2"/>
  <c r="C255" i="2"/>
  <c r="G255" i="2" s="1"/>
  <c r="D256" i="3"/>
  <c r="F256" i="3" s="1"/>
  <c r="G256" i="3" s="1"/>
  <c r="H256" i="3"/>
  <c r="F255" i="2" l="1"/>
  <c r="H255" i="2" s="1"/>
  <c r="C257" i="3"/>
  <c r="B257" i="3"/>
  <c r="C256" i="2" l="1"/>
  <c r="G256" i="2" s="1"/>
  <c r="I255" i="2"/>
  <c r="B256" i="2"/>
  <c r="D256" i="2" s="1"/>
  <c r="D257" i="3"/>
  <c r="F257" i="3" s="1"/>
  <c r="G257" i="3" s="1"/>
  <c r="H257" i="3" s="1"/>
  <c r="F256" i="2" l="1"/>
  <c r="H256" i="2" s="1"/>
  <c r="I256" i="2"/>
  <c r="C258" i="3"/>
  <c r="B258" i="3"/>
  <c r="C257" i="2" l="1"/>
  <c r="G257" i="2" s="1"/>
  <c r="B257" i="2"/>
  <c r="D257" i="2" s="1"/>
  <c r="D258" i="3"/>
  <c r="F258" i="3" s="1"/>
  <c r="G258" i="3" s="1"/>
  <c r="H258" i="3"/>
  <c r="I257" i="2" l="1"/>
  <c r="F257" i="2"/>
  <c r="H257" i="2" s="1"/>
  <c r="C259" i="3"/>
  <c r="B259" i="3"/>
  <c r="C258" i="2" l="1"/>
  <c r="G258" i="2" s="1"/>
  <c r="B258" i="2"/>
  <c r="D258" i="2" s="1"/>
  <c r="D259" i="3"/>
  <c r="F259" i="3" s="1"/>
  <c r="G259" i="3" s="1"/>
  <c r="H259" i="3" s="1"/>
  <c r="F258" i="2" l="1"/>
  <c r="H258" i="2" s="1"/>
  <c r="C259" i="2" s="1"/>
  <c r="I258" i="2"/>
  <c r="C260" i="3"/>
  <c r="B260" i="3"/>
  <c r="G259" i="2" l="1"/>
  <c r="B259" i="2"/>
  <c r="D259" i="2" s="1"/>
  <c r="F259" i="2" s="1"/>
  <c r="D260" i="3"/>
  <c r="F260" i="3" s="1"/>
  <c r="G260" i="3" s="1"/>
  <c r="H260" i="3" s="1"/>
  <c r="H259" i="2" l="1"/>
  <c r="B260" i="2" s="1"/>
  <c r="D260" i="2" s="1"/>
  <c r="I259" i="2"/>
  <c r="C261" i="3"/>
  <c r="B261" i="3"/>
  <c r="C260" i="2" l="1"/>
  <c r="G260" i="2" s="1"/>
  <c r="D261" i="3"/>
  <c r="F261" i="3" s="1"/>
  <c r="G261" i="3" s="1"/>
  <c r="H261" i="3" s="1"/>
  <c r="F260" i="2" l="1"/>
  <c r="H260" i="2" s="1"/>
  <c r="I260" i="2" s="1"/>
  <c r="C262" i="3"/>
  <c r="B262" i="3"/>
  <c r="B261" i="2" l="1"/>
  <c r="D261" i="2" s="1"/>
  <c r="C261" i="2"/>
  <c r="G261" i="2" s="1"/>
  <c r="D262" i="3"/>
  <c r="F262" i="3" s="1"/>
  <c r="G262" i="3" s="1"/>
  <c r="H262" i="3" s="1"/>
  <c r="F261" i="2" l="1"/>
  <c r="H261" i="2" s="1"/>
  <c r="I261" i="2" s="1"/>
  <c r="C263" i="3"/>
  <c r="B263" i="3"/>
  <c r="B262" i="2" l="1"/>
  <c r="D262" i="2" s="1"/>
  <c r="C262" i="2"/>
  <c r="G262" i="2" s="1"/>
  <c r="D263" i="3"/>
  <c r="F263" i="3" s="1"/>
  <c r="G263" i="3" s="1"/>
  <c r="H263" i="3" s="1"/>
  <c r="F262" i="2" l="1"/>
  <c r="H262" i="2" s="1"/>
  <c r="B263" i="2" s="1"/>
  <c r="D263" i="2" s="1"/>
  <c r="I262" i="2"/>
  <c r="C264" i="3"/>
  <c r="B264" i="3"/>
  <c r="C263" i="2"/>
  <c r="G263" i="2" s="1"/>
  <c r="D264" i="3" l="1"/>
  <c r="F264" i="3" s="1"/>
  <c r="G264" i="3" s="1"/>
  <c r="H264" i="3" s="1"/>
  <c r="F263" i="2"/>
  <c r="H263" i="2" s="1"/>
  <c r="I263" i="2" s="1"/>
  <c r="C265" i="3" l="1"/>
  <c r="B265" i="3"/>
  <c r="C264" i="2"/>
  <c r="G264" i="2" s="1"/>
  <c r="B264" i="2"/>
  <c r="D264" i="2" s="1"/>
  <c r="F264" i="2" l="1"/>
  <c r="H264" i="2" s="1"/>
  <c r="C265" i="2" s="1"/>
  <c r="D265" i="3"/>
  <c r="F265" i="3" s="1"/>
  <c r="G265" i="3" s="1"/>
  <c r="H265" i="3" s="1"/>
  <c r="I264" i="2" l="1"/>
  <c r="C266" i="3"/>
  <c r="B266" i="3"/>
  <c r="B265" i="2"/>
  <c r="G265" i="2"/>
  <c r="D266" i="3" l="1"/>
  <c r="F266" i="3" s="1"/>
  <c r="G266" i="3" s="1"/>
  <c r="H266" i="3" s="1"/>
  <c r="D265" i="2"/>
  <c r="F265" i="2" s="1"/>
  <c r="H265" i="2" s="1"/>
  <c r="C266" i="2" s="1"/>
  <c r="I265" i="2" l="1"/>
  <c r="C267" i="3"/>
  <c r="B267" i="3"/>
  <c r="B266" i="2"/>
  <c r="D266" i="2" s="1"/>
  <c r="F266" i="2" s="1"/>
  <c r="G266" i="2"/>
  <c r="D267" i="3" l="1"/>
  <c r="F267" i="3" s="1"/>
  <c r="G267" i="3" s="1"/>
  <c r="H267" i="3" s="1"/>
  <c r="I266" i="2"/>
  <c r="H266" i="2"/>
  <c r="C267" i="2" s="1"/>
  <c r="C268" i="3" l="1"/>
  <c r="B268" i="3"/>
  <c r="B267" i="2"/>
  <c r="G267" i="2"/>
  <c r="D268" i="3" l="1"/>
  <c r="F268" i="3" s="1"/>
  <c r="G268" i="3" s="1"/>
  <c r="H268" i="3" s="1"/>
  <c r="D267" i="2"/>
  <c r="F267" i="2" s="1"/>
  <c r="H267" i="2" s="1"/>
  <c r="I267" i="2" s="1"/>
  <c r="C269" i="3" l="1"/>
  <c r="B269" i="3"/>
  <c r="B268" i="2"/>
  <c r="C268" i="2"/>
  <c r="G268" i="2" s="1"/>
  <c r="D268" i="2" l="1"/>
  <c r="F268" i="2" s="1"/>
  <c r="H268" i="2" s="1"/>
  <c r="B269" i="2" s="1"/>
  <c r="D269" i="3"/>
  <c r="F269" i="3" s="1"/>
  <c r="G269" i="3" s="1"/>
  <c r="H269" i="3" s="1"/>
  <c r="I268" i="2" l="1"/>
  <c r="C270" i="3"/>
  <c r="B270" i="3"/>
  <c r="C269" i="2"/>
  <c r="G269" i="2" s="1"/>
  <c r="D269" i="2"/>
  <c r="F269" i="2" l="1"/>
  <c r="H269" i="2" s="1"/>
  <c r="D270" i="3"/>
  <c r="F270" i="3" s="1"/>
  <c r="G270" i="3" s="1"/>
  <c r="H270" i="3" s="1"/>
  <c r="B270" i="2" l="1"/>
  <c r="D270" i="2" s="1"/>
  <c r="I269" i="2"/>
  <c r="C270" i="2"/>
  <c r="G270" i="2" s="1"/>
  <c r="C271" i="3"/>
  <c r="B271" i="3"/>
  <c r="F270" i="2" l="1"/>
  <c r="H270" i="2" s="1"/>
  <c r="D271" i="3"/>
  <c r="F271" i="3" s="1"/>
  <c r="G271" i="3" s="1"/>
  <c r="H271" i="3" s="1"/>
  <c r="B271" i="2" l="1"/>
  <c r="D271" i="2" s="1"/>
  <c r="I270" i="2"/>
  <c r="C272" i="3"/>
  <c r="B272" i="3"/>
  <c r="C271" i="2"/>
  <c r="G271" i="2" s="1"/>
  <c r="D272" i="3" l="1"/>
  <c r="F272" i="3" s="1"/>
  <c r="G272" i="3" s="1"/>
  <c r="H272" i="3" s="1"/>
  <c r="F271" i="2"/>
  <c r="H271" i="2" s="1"/>
  <c r="C272" i="2" l="1"/>
  <c r="G272" i="2" s="1"/>
  <c r="I271" i="2"/>
  <c r="C273" i="3"/>
  <c r="B273" i="3"/>
  <c r="B272" i="2"/>
  <c r="I272" i="2" l="1"/>
  <c r="D273" i="3"/>
  <c r="F273" i="3" s="1"/>
  <c r="G273" i="3" s="1"/>
  <c r="H273" i="3" s="1"/>
  <c r="D272" i="2"/>
  <c r="F272" i="2" s="1"/>
  <c r="H272" i="2" s="1"/>
  <c r="C273" i="2" s="1"/>
  <c r="C274" i="3" l="1"/>
  <c r="B274" i="3"/>
  <c r="B273" i="2"/>
  <c r="D273" i="2" s="1"/>
  <c r="F273" i="2" s="1"/>
  <c r="G273" i="2"/>
  <c r="D274" i="3" l="1"/>
  <c r="F274" i="3" s="1"/>
  <c r="G274" i="3" s="1"/>
  <c r="H274" i="3" s="1"/>
  <c r="H273" i="2"/>
  <c r="C274" i="2" s="1"/>
  <c r="I273" i="2" l="1"/>
  <c r="C275" i="3"/>
  <c r="B275" i="3"/>
  <c r="B274" i="2"/>
  <c r="D274" i="2" s="1"/>
  <c r="F274" i="2" s="1"/>
  <c r="G274" i="2"/>
  <c r="D275" i="3" l="1"/>
  <c r="F275" i="3" s="1"/>
  <c r="G275" i="3" s="1"/>
  <c r="H275" i="3" s="1"/>
  <c r="I274" i="2"/>
  <c r="H274" i="2"/>
  <c r="B275" i="2" s="1"/>
  <c r="C276" i="3" l="1"/>
  <c r="B276" i="3"/>
  <c r="C275" i="2"/>
  <c r="G275" i="2" s="1"/>
  <c r="D275" i="2"/>
  <c r="F275" i="2" l="1"/>
  <c r="H275" i="2" s="1"/>
  <c r="D276" i="3"/>
  <c r="F276" i="3" s="1"/>
  <c r="G276" i="3" s="1"/>
  <c r="H276" i="3" s="1"/>
  <c r="C276" i="2" l="1"/>
  <c r="G276" i="2" s="1"/>
  <c r="I275" i="2"/>
  <c r="C277" i="3"/>
  <c r="B277" i="3"/>
  <c r="B276" i="2"/>
  <c r="D277" i="3" l="1"/>
  <c r="F277" i="3" s="1"/>
  <c r="G277" i="3" s="1"/>
  <c r="H277" i="3" s="1"/>
  <c r="D276" i="2"/>
  <c r="F276" i="2" s="1"/>
  <c r="H276" i="2" s="1"/>
  <c r="I276" i="2" s="1"/>
  <c r="C278" i="3" l="1"/>
  <c r="B278" i="3"/>
  <c r="C277" i="2"/>
  <c r="G277" i="2" s="1"/>
  <c r="B277" i="2"/>
  <c r="D277" i="2" s="1"/>
  <c r="D278" i="3" l="1"/>
  <c r="F278" i="3" s="1"/>
  <c r="G278" i="3" s="1"/>
  <c r="H278" i="3" s="1"/>
  <c r="I277" i="2"/>
  <c r="F277" i="2"/>
  <c r="H277" i="2" s="1"/>
  <c r="C279" i="3" l="1"/>
  <c r="B279" i="3"/>
  <c r="C278" i="2"/>
  <c r="G278" i="2" s="1"/>
  <c r="B278" i="2"/>
  <c r="D278" i="2" s="1"/>
  <c r="D279" i="3" l="1"/>
  <c r="F279" i="3" s="1"/>
  <c r="G279" i="3" s="1"/>
  <c r="H279" i="3"/>
  <c r="F278" i="2"/>
  <c r="H278" i="2" s="1"/>
  <c r="B279" i="2" s="1"/>
  <c r="I278" i="2" l="1"/>
  <c r="C280" i="3"/>
  <c r="B280" i="3"/>
  <c r="C279" i="2"/>
  <c r="G279" i="2" s="1"/>
  <c r="D279" i="2"/>
  <c r="F279" i="2" l="1"/>
  <c r="H279" i="2" s="1"/>
  <c r="D280" i="3"/>
  <c r="F280" i="3" s="1"/>
  <c r="G280" i="3" s="1"/>
  <c r="H280" i="3" s="1"/>
  <c r="B280" i="2" l="1"/>
  <c r="D280" i="2" s="1"/>
  <c r="I279" i="2"/>
  <c r="C280" i="2"/>
  <c r="G280" i="2" s="1"/>
  <c r="C281" i="3"/>
  <c r="B281" i="3"/>
  <c r="F280" i="2" l="1"/>
  <c r="H280" i="2" s="1"/>
  <c r="D281" i="3"/>
  <c r="F281" i="3" s="1"/>
  <c r="G281" i="3" s="1"/>
  <c r="H281" i="3" s="1"/>
  <c r="C281" i="2" l="1"/>
  <c r="G281" i="2" s="1"/>
  <c r="I280" i="2"/>
  <c r="C282" i="3"/>
  <c r="B282" i="3"/>
  <c r="B281" i="2"/>
  <c r="D281" i="2" s="1"/>
  <c r="F281" i="2" l="1"/>
  <c r="H281" i="2" s="1"/>
  <c r="C282" i="2" s="1"/>
  <c r="D282" i="3"/>
  <c r="F282" i="3" s="1"/>
  <c r="G282" i="3" s="1"/>
  <c r="H282" i="3" s="1"/>
  <c r="I281" i="2" l="1"/>
  <c r="B282" i="2"/>
  <c r="D282" i="2" s="1"/>
  <c r="F282" i="2" s="1"/>
  <c r="C283" i="3"/>
  <c r="B283" i="3"/>
  <c r="G282" i="2"/>
  <c r="D283" i="3" l="1"/>
  <c r="F283" i="3" s="1"/>
  <c r="G283" i="3" s="1"/>
  <c r="H283" i="3"/>
  <c r="H282" i="2"/>
  <c r="C283" i="2" s="1"/>
  <c r="I282" i="2" l="1"/>
  <c r="C284" i="3"/>
  <c r="B284" i="3"/>
  <c r="B283" i="2"/>
  <c r="D283" i="2" s="1"/>
  <c r="F283" i="2" s="1"/>
  <c r="G283" i="2"/>
  <c r="D284" i="3" l="1"/>
  <c r="F284" i="3" s="1"/>
  <c r="G284" i="3" s="1"/>
  <c r="H284" i="3" s="1"/>
  <c r="H283" i="2"/>
  <c r="C284" i="2" s="1"/>
  <c r="I283" i="2"/>
  <c r="B284" i="2" l="1"/>
  <c r="C285" i="3"/>
  <c r="B285" i="3"/>
  <c r="G284" i="2"/>
  <c r="D284" i="2" l="1"/>
  <c r="F284" i="2" s="1"/>
  <c r="H284" i="2" s="1"/>
  <c r="B285" i="2" s="1"/>
  <c r="D285" i="3"/>
  <c r="F285" i="3" s="1"/>
  <c r="G285" i="3" s="1"/>
  <c r="H285" i="3" s="1"/>
  <c r="I284" i="2" l="1"/>
  <c r="C286" i="3"/>
  <c r="B286" i="3"/>
  <c r="C285" i="2"/>
  <c r="G285" i="2" s="1"/>
  <c r="D285" i="2"/>
  <c r="F285" i="2" l="1"/>
  <c r="H285" i="2" s="1"/>
  <c r="D286" i="3"/>
  <c r="F286" i="3" s="1"/>
  <c r="G286" i="3" s="1"/>
  <c r="H286" i="3"/>
  <c r="C286" i="2" l="1"/>
  <c r="G286" i="2" s="1"/>
  <c r="I285" i="2"/>
  <c r="C287" i="3"/>
  <c r="B287" i="3"/>
  <c r="B286" i="2"/>
  <c r="D286" i="2" s="1"/>
  <c r="F286" i="2" s="1"/>
  <c r="D287" i="3" l="1"/>
  <c r="F287" i="3" s="1"/>
  <c r="G287" i="3" s="1"/>
  <c r="H287" i="3"/>
  <c r="H286" i="2"/>
  <c r="B287" i="2" s="1"/>
  <c r="I286" i="2" l="1"/>
  <c r="C287" i="2"/>
  <c r="G287" i="2" s="1"/>
  <c r="C288" i="3"/>
  <c r="B288" i="3"/>
  <c r="D287" i="2"/>
  <c r="F287" i="2" l="1"/>
  <c r="H287" i="2" s="1"/>
  <c r="D288" i="3"/>
  <c r="F288" i="3" s="1"/>
  <c r="G288" i="3" s="1"/>
  <c r="H288" i="3" s="1"/>
  <c r="C288" i="2" l="1"/>
  <c r="G288" i="2" s="1"/>
  <c r="I287" i="2"/>
  <c r="B288" i="2"/>
  <c r="C289" i="3"/>
  <c r="B289" i="3"/>
  <c r="D288" i="2" l="1"/>
  <c r="F288" i="2" s="1"/>
  <c r="H288" i="2" s="1"/>
  <c r="B289" i="2" s="1"/>
  <c r="D289" i="3"/>
  <c r="F289" i="3" s="1"/>
  <c r="G289" i="3" s="1"/>
  <c r="H289" i="3" s="1"/>
  <c r="I288" i="2" l="1"/>
  <c r="C290" i="3"/>
  <c r="B290" i="3"/>
  <c r="C289" i="2"/>
  <c r="G289" i="2" s="1"/>
  <c r="D289" i="2"/>
  <c r="D290" i="3" l="1"/>
  <c r="F290" i="3" s="1"/>
  <c r="G290" i="3" s="1"/>
  <c r="H290" i="3"/>
  <c r="F289" i="2"/>
  <c r="H289" i="2" s="1"/>
  <c r="B290" i="2" l="1"/>
  <c r="D290" i="2" s="1"/>
  <c r="I289" i="2"/>
  <c r="C291" i="3"/>
  <c r="B291" i="3"/>
  <c r="C290" i="2"/>
  <c r="G290" i="2" s="1"/>
  <c r="D291" i="3" l="1"/>
  <c r="F291" i="3" s="1"/>
  <c r="G291" i="3" s="1"/>
  <c r="H291" i="3"/>
  <c r="F290" i="2"/>
  <c r="H290" i="2" s="1"/>
  <c r="I290" i="2" s="1"/>
  <c r="C292" i="3" l="1"/>
  <c r="B292" i="3"/>
  <c r="C291" i="2"/>
  <c r="G291" i="2" s="1"/>
  <c r="B291" i="2"/>
  <c r="D291" i="2" s="1"/>
  <c r="F291" i="2" l="1"/>
  <c r="H291" i="2" s="1"/>
  <c r="C292" i="2" s="1"/>
  <c r="I291" i="2"/>
  <c r="D292" i="3"/>
  <c r="F292" i="3" s="1"/>
  <c r="G292" i="3" s="1"/>
  <c r="H292" i="3" s="1"/>
  <c r="B292" i="2" l="1"/>
  <c r="C293" i="3"/>
  <c r="B293" i="3"/>
  <c r="G292" i="2"/>
  <c r="D292" i="2" l="1"/>
  <c r="F292" i="2" s="1"/>
  <c r="H292" i="2" s="1"/>
  <c r="C293" i="2" s="1"/>
  <c r="D293" i="3"/>
  <c r="F293" i="3" s="1"/>
  <c r="G293" i="3" s="1"/>
  <c r="H293" i="3" s="1"/>
  <c r="I292" i="2" l="1"/>
  <c r="C294" i="3"/>
  <c r="B294" i="3"/>
  <c r="B293" i="2"/>
  <c r="G293" i="2"/>
  <c r="D293" i="2" l="1"/>
  <c r="F293" i="2" s="1"/>
  <c r="H293" i="2" s="1"/>
  <c r="C294" i="2" s="1"/>
  <c r="D294" i="3"/>
  <c r="F294" i="3" s="1"/>
  <c r="G294" i="3" s="1"/>
  <c r="H294" i="3" s="1"/>
  <c r="I293" i="2" l="1"/>
  <c r="C295" i="3"/>
  <c r="B295" i="3"/>
  <c r="B294" i="2"/>
  <c r="G294" i="2"/>
  <c r="D294" i="2" l="1"/>
  <c r="F294" i="2" s="1"/>
  <c r="H294" i="2" s="1"/>
  <c r="C295" i="2" s="1"/>
  <c r="D295" i="3"/>
  <c r="F295" i="3" s="1"/>
  <c r="G295" i="3" s="1"/>
  <c r="H295" i="3" s="1"/>
  <c r="I294" i="2" l="1"/>
  <c r="C296" i="3"/>
  <c r="B296" i="3"/>
  <c r="B295" i="2"/>
  <c r="D295" i="2" s="1"/>
  <c r="F295" i="2" s="1"/>
  <c r="G295" i="2"/>
  <c r="H295" i="2" l="1"/>
  <c r="B296" i="2" s="1"/>
  <c r="D296" i="3"/>
  <c r="F296" i="3" s="1"/>
  <c r="G296" i="3" s="1"/>
  <c r="H296" i="3" s="1"/>
  <c r="C296" i="2" l="1"/>
  <c r="G296" i="2" s="1"/>
  <c r="I295" i="2"/>
  <c r="C297" i="3"/>
  <c r="B297" i="3"/>
  <c r="D296" i="2"/>
  <c r="F296" i="2" s="1"/>
  <c r="D297" i="3" l="1"/>
  <c r="F297" i="3" s="1"/>
  <c r="G297" i="3" s="1"/>
  <c r="H297" i="3" s="1"/>
  <c r="H296" i="2"/>
  <c r="C297" i="2" l="1"/>
  <c r="G297" i="2" s="1"/>
  <c r="I296" i="2"/>
  <c r="C298" i="3"/>
  <c r="B298" i="3"/>
  <c r="B297" i="2"/>
  <c r="D297" i="2" s="1"/>
  <c r="F297" i="2" s="1"/>
  <c r="H297" i="2" l="1"/>
  <c r="B298" i="2" s="1"/>
  <c r="D298" i="3"/>
  <c r="F298" i="3" s="1"/>
  <c r="G298" i="3" s="1"/>
  <c r="H298" i="3" s="1"/>
  <c r="I297" i="2"/>
  <c r="C298" i="2" l="1"/>
  <c r="C299" i="3"/>
  <c r="B299" i="3"/>
  <c r="D298" i="2"/>
  <c r="G298" i="2"/>
  <c r="F298" i="2" l="1"/>
  <c r="H298" i="2" s="1"/>
  <c r="D299" i="3"/>
  <c r="F299" i="3" s="1"/>
  <c r="G299" i="3" s="1"/>
  <c r="H299" i="3" s="1"/>
  <c r="C299" i="2" l="1"/>
  <c r="G299" i="2" s="1"/>
  <c r="I298" i="2"/>
  <c r="C300" i="3"/>
  <c r="B300" i="3"/>
  <c r="B299" i="2"/>
  <c r="D299" i="2" s="1"/>
  <c r="F299" i="2" s="1"/>
  <c r="H299" i="2" l="1"/>
  <c r="C300" i="2" s="1"/>
  <c r="I299" i="2"/>
  <c r="D300" i="3"/>
  <c r="F300" i="3" s="1"/>
  <c r="G300" i="3" s="1"/>
  <c r="H300" i="3" s="1"/>
  <c r="B300" i="2" l="1"/>
  <c r="D300" i="2" s="1"/>
  <c r="F300" i="2" s="1"/>
  <c r="C301" i="3"/>
  <c r="B301" i="3"/>
  <c r="G300" i="2"/>
  <c r="D301" i="3" l="1"/>
  <c r="F301" i="3" s="1"/>
  <c r="G301" i="3" s="1"/>
  <c r="H301" i="3" s="1"/>
  <c r="H300" i="2"/>
  <c r="C301" i="2" l="1"/>
  <c r="G301" i="2" s="1"/>
  <c r="I300" i="2"/>
  <c r="C302" i="3"/>
  <c r="B302" i="3"/>
  <c r="B301" i="2"/>
  <c r="D302" i="3" l="1"/>
  <c r="F302" i="3" s="1"/>
  <c r="G302" i="3" s="1"/>
  <c r="H302" i="3" s="1"/>
  <c r="D301" i="2"/>
  <c r="F301" i="2" s="1"/>
  <c r="H301" i="2" s="1"/>
  <c r="C302" i="2" s="1"/>
  <c r="I301" i="2" l="1"/>
  <c r="C303" i="3"/>
  <c r="B303" i="3"/>
  <c r="B302" i="2"/>
  <c r="G302" i="2"/>
  <c r="I302" i="2" l="1"/>
  <c r="D303" i="3"/>
  <c r="F303" i="3" s="1"/>
  <c r="G303" i="3" s="1"/>
  <c r="H303" i="3" s="1"/>
  <c r="D302" i="2"/>
  <c r="F302" i="2" s="1"/>
  <c r="H302" i="2" s="1"/>
  <c r="C304" i="3" l="1"/>
  <c r="B304" i="3"/>
  <c r="C303" i="2"/>
  <c r="G303" i="2" s="1"/>
  <c r="B303" i="2"/>
  <c r="D303" i="2" l="1"/>
  <c r="F303" i="2" s="1"/>
  <c r="H303" i="2" s="1"/>
  <c r="C304" i="2" s="1"/>
  <c r="D304" i="3"/>
  <c r="F304" i="3" s="1"/>
  <c r="G304" i="3" s="1"/>
  <c r="H304" i="3" s="1"/>
  <c r="I303" i="2" l="1"/>
  <c r="C305" i="3"/>
  <c r="B305" i="3"/>
  <c r="B304" i="2"/>
  <c r="G304" i="2"/>
  <c r="I304" i="2" l="1"/>
  <c r="D305" i="3"/>
  <c r="F305" i="3" s="1"/>
  <c r="G305" i="3" s="1"/>
  <c r="H305" i="3" s="1"/>
  <c r="D304" i="2"/>
  <c r="F304" i="2" s="1"/>
  <c r="H304" i="2" s="1"/>
  <c r="B305" i="2" s="1"/>
  <c r="C306" i="3" l="1"/>
  <c r="B306" i="3"/>
  <c r="C305" i="2"/>
  <c r="G305" i="2" s="1"/>
  <c r="D305" i="2"/>
  <c r="D306" i="3" l="1"/>
  <c r="F306" i="3" s="1"/>
  <c r="G306" i="3" s="1"/>
  <c r="H306" i="3" s="1"/>
  <c r="F305" i="2"/>
  <c r="H305" i="2" s="1"/>
  <c r="B306" i="2" l="1"/>
  <c r="D306" i="2" s="1"/>
  <c r="I305" i="2"/>
  <c r="C306" i="2"/>
  <c r="G306" i="2" s="1"/>
  <c r="C307" i="3"/>
  <c r="B307" i="3"/>
  <c r="F306" i="2" l="1"/>
  <c r="H306" i="2" s="1"/>
  <c r="D307" i="3"/>
  <c r="F307" i="3" s="1"/>
  <c r="G307" i="3" s="1"/>
  <c r="H307" i="3" s="1"/>
  <c r="B307" i="2" l="1"/>
  <c r="D307" i="2" s="1"/>
  <c r="I306" i="2"/>
  <c r="C308" i="3"/>
  <c r="B308" i="3"/>
  <c r="C307" i="2"/>
  <c r="G307" i="2" s="1"/>
  <c r="D308" i="3" l="1"/>
  <c r="F308" i="3" s="1"/>
  <c r="G308" i="3" s="1"/>
  <c r="H308" i="3" s="1"/>
  <c r="F307" i="2"/>
  <c r="H307" i="2" s="1"/>
  <c r="C308" i="2" l="1"/>
  <c r="G308" i="2" s="1"/>
  <c r="I307" i="2"/>
  <c r="C309" i="3"/>
  <c r="B309" i="3"/>
  <c r="B308" i="2"/>
  <c r="D309" i="3" l="1"/>
  <c r="F309" i="3" s="1"/>
  <c r="G309" i="3" s="1"/>
  <c r="H309" i="3" s="1"/>
  <c r="D308" i="2"/>
  <c r="F308" i="2" s="1"/>
  <c r="H308" i="2" s="1"/>
  <c r="B309" i="2" s="1"/>
  <c r="I308" i="2" l="1"/>
  <c r="C309" i="2"/>
  <c r="G309" i="2" s="1"/>
  <c r="C310" i="3"/>
  <c r="B310" i="3"/>
  <c r="D309" i="2"/>
  <c r="F309" i="2" l="1"/>
  <c r="H309" i="2" s="1"/>
  <c r="D310" i="3"/>
  <c r="F310" i="3" s="1"/>
  <c r="G310" i="3" s="1"/>
  <c r="H310" i="3" s="1"/>
  <c r="C310" i="2" l="1"/>
  <c r="G310" i="2" s="1"/>
  <c r="I309" i="2"/>
  <c r="B310" i="2"/>
  <c r="C311" i="3"/>
  <c r="B311" i="3"/>
  <c r="D310" i="2" l="1"/>
  <c r="F310" i="2" s="1"/>
  <c r="H310" i="2" s="1"/>
  <c r="C311" i="2" s="1"/>
  <c r="G311" i="2" s="1"/>
  <c r="D311" i="3"/>
  <c r="F311" i="3" s="1"/>
  <c r="G311" i="3" s="1"/>
  <c r="H311" i="3" s="1"/>
  <c r="I310" i="2" l="1"/>
  <c r="C312" i="3"/>
  <c r="B312" i="3"/>
  <c r="B311" i="2"/>
  <c r="I311" i="2" l="1"/>
  <c r="D312" i="3"/>
  <c r="F312" i="3" s="1"/>
  <c r="G312" i="3" s="1"/>
  <c r="H312" i="3" s="1"/>
  <c r="D311" i="2"/>
  <c r="F311" i="2" s="1"/>
  <c r="H311" i="2" s="1"/>
  <c r="C312" i="2" s="1"/>
  <c r="C313" i="3" l="1"/>
  <c r="B313" i="3"/>
  <c r="B312" i="2"/>
  <c r="D312" i="2" s="1"/>
  <c r="F312" i="2" s="1"/>
  <c r="G312" i="2"/>
  <c r="D313" i="3" l="1"/>
  <c r="F313" i="3" s="1"/>
  <c r="G313" i="3" s="1"/>
  <c r="H313" i="3" s="1"/>
  <c r="H312" i="2"/>
  <c r="C313" i="2" s="1"/>
  <c r="G313" i="2" s="1"/>
  <c r="I312" i="2" l="1"/>
  <c r="C314" i="3"/>
  <c r="B314" i="3"/>
  <c r="B313" i="2"/>
  <c r="I313" i="2" l="1"/>
  <c r="D314" i="3"/>
  <c r="F314" i="3" s="1"/>
  <c r="G314" i="3" s="1"/>
  <c r="H314" i="3" s="1"/>
  <c r="D313" i="2"/>
  <c r="F313" i="2" s="1"/>
  <c r="H313" i="2" s="1"/>
  <c r="B314" i="2" s="1"/>
  <c r="C314" i="2" l="1"/>
  <c r="G314" i="2" s="1"/>
  <c r="C315" i="3"/>
  <c r="B315" i="3"/>
  <c r="D314" i="2"/>
  <c r="F314" i="2" l="1"/>
  <c r="H314" i="2" s="1"/>
  <c r="D315" i="3"/>
  <c r="F315" i="3" s="1"/>
  <c r="G315" i="3" s="1"/>
  <c r="H315" i="3" s="1"/>
  <c r="B315" i="2" l="1"/>
  <c r="D315" i="2" s="1"/>
  <c r="I314" i="2"/>
  <c r="C315" i="2"/>
  <c r="G315" i="2" s="1"/>
  <c r="C316" i="3"/>
  <c r="B316" i="3"/>
  <c r="F315" i="2" l="1"/>
  <c r="H315" i="2" s="1"/>
  <c r="I315" i="2" s="1"/>
  <c r="D316" i="3"/>
  <c r="F316" i="3" s="1"/>
  <c r="G316" i="3" s="1"/>
  <c r="H316" i="3" s="1"/>
  <c r="B316" i="2" l="1"/>
  <c r="C316" i="2"/>
  <c r="C317" i="3"/>
  <c r="B317" i="3"/>
  <c r="D316" i="2"/>
  <c r="G316" i="2"/>
  <c r="F316" i="2" l="1"/>
  <c r="H316" i="2" s="1"/>
  <c r="D317" i="3"/>
  <c r="F317" i="3" s="1"/>
  <c r="G317" i="3" s="1"/>
  <c r="H317" i="3" s="1"/>
  <c r="B317" i="2" l="1"/>
  <c r="D317" i="2" s="1"/>
  <c r="I316" i="2"/>
  <c r="C317" i="2"/>
  <c r="G317" i="2" s="1"/>
  <c r="C318" i="3"/>
  <c r="B318" i="3"/>
  <c r="F317" i="2" l="1"/>
  <c r="H317" i="2" s="1"/>
  <c r="I317" i="2" s="1"/>
  <c r="D318" i="3"/>
  <c r="F318" i="3" s="1"/>
  <c r="G318" i="3" s="1"/>
  <c r="H318" i="3"/>
  <c r="B318" i="2" l="1"/>
  <c r="C318" i="2"/>
  <c r="C319" i="3"/>
  <c r="B319" i="3"/>
  <c r="D318" i="2"/>
  <c r="G318" i="2"/>
  <c r="F318" i="2" l="1"/>
  <c r="H318" i="2" s="1"/>
  <c r="D319" i="3"/>
  <c r="F319" i="3" s="1"/>
  <c r="G319" i="3" s="1"/>
  <c r="H319" i="3" s="1"/>
  <c r="B319" i="2" l="1"/>
  <c r="D319" i="2" s="1"/>
  <c r="I318" i="2"/>
  <c r="C319" i="2"/>
  <c r="G319" i="2" s="1"/>
  <c r="C320" i="3"/>
  <c r="B320" i="3"/>
  <c r="F319" i="2" l="1"/>
  <c r="H319" i="2" s="1"/>
  <c r="D320" i="3"/>
  <c r="F320" i="3" s="1"/>
  <c r="G320" i="3" s="1"/>
  <c r="H320" i="3" s="1"/>
  <c r="C320" i="2" l="1"/>
  <c r="G320" i="2" s="1"/>
  <c r="I319" i="2"/>
  <c r="B320" i="2"/>
  <c r="D320" i="2" s="1"/>
  <c r="C321" i="3"/>
  <c r="B321" i="3"/>
  <c r="F320" i="2" l="1"/>
  <c r="H320" i="2" s="1"/>
  <c r="C321" i="2" s="1"/>
  <c r="D321" i="3"/>
  <c r="F321" i="3" s="1"/>
  <c r="G321" i="3" s="1"/>
  <c r="H321" i="3"/>
  <c r="I320" i="2" l="1"/>
  <c r="C322" i="3"/>
  <c r="B322" i="3"/>
  <c r="B321" i="2"/>
  <c r="D321" i="2" s="1"/>
  <c r="F321" i="2" s="1"/>
  <c r="G321" i="2"/>
  <c r="D322" i="3" l="1"/>
  <c r="F322" i="3" s="1"/>
  <c r="G322" i="3" s="1"/>
  <c r="H322" i="3"/>
  <c r="H321" i="2"/>
  <c r="C322" i="2" s="1"/>
  <c r="I321" i="2" l="1"/>
  <c r="C323" i="3"/>
  <c r="B323" i="3"/>
  <c r="B322" i="2"/>
  <c r="G322" i="2"/>
  <c r="D323" i="3" l="1"/>
  <c r="F323" i="3" s="1"/>
  <c r="G323" i="3" s="1"/>
  <c r="H323" i="3"/>
  <c r="D322" i="2"/>
  <c r="F322" i="2" s="1"/>
  <c r="H322" i="2" s="1"/>
  <c r="C323" i="2" s="1"/>
  <c r="I322" i="2" l="1"/>
  <c r="C324" i="3"/>
  <c r="B324" i="3"/>
  <c r="B323" i="2"/>
  <c r="G323" i="2"/>
  <c r="D323" i="2" l="1"/>
  <c r="F323" i="2" s="1"/>
  <c r="H323" i="2" s="1"/>
  <c r="C324" i="2" s="1"/>
  <c r="D324" i="3"/>
  <c r="F324" i="3" s="1"/>
  <c r="G324" i="3" s="1"/>
  <c r="H324" i="3"/>
  <c r="I323" i="2" l="1"/>
  <c r="C325" i="3"/>
  <c r="B325" i="3"/>
  <c r="B324" i="2"/>
  <c r="D324" i="2" s="1"/>
  <c r="F324" i="2" s="1"/>
  <c r="G324" i="2"/>
  <c r="D325" i="3" l="1"/>
  <c r="F325" i="3" s="1"/>
  <c r="G325" i="3" s="1"/>
  <c r="H325" i="3" s="1"/>
  <c r="H324" i="2"/>
  <c r="I324" i="2" l="1"/>
  <c r="C326" i="3"/>
  <c r="B326" i="3"/>
  <c r="B325" i="2"/>
  <c r="D325" i="2" s="1"/>
  <c r="C325" i="2" l="1"/>
  <c r="G325" i="2" s="1"/>
  <c r="D326" i="3"/>
  <c r="F326" i="3" s="1"/>
  <c r="G326" i="3" s="1"/>
  <c r="H326" i="3" s="1"/>
  <c r="F325" i="2" l="1"/>
  <c r="H325" i="2" s="1"/>
  <c r="C327" i="3"/>
  <c r="B327" i="3"/>
  <c r="C326" i="2" l="1"/>
  <c r="G326" i="2" s="1"/>
  <c r="I325" i="2"/>
  <c r="B326" i="2"/>
  <c r="I326" i="2" s="1"/>
  <c r="D327" i="3"/>
  <c r="F327" i="3" s="1"/>
  <c r="G327" i="3" s="1"/>
  <c r="H327" i="3" s="1"/>
  <c r="D326" i="2" l="1"/>
  <c r="F326" i="2" s="1"/>
  <c r="H326" i="2" s="1"/>
  <c r="C327" i="2" s="1"/>
  <c r="G327" i="2" s="1"/>
  <c r="C328" i="3"/>
  <c r="B328" i="3"/>
  <c r="B327" i="2" l="1"/>
  <c r="D327" i="2" s="1"/>
  <c r="F327" i="2" s="1"/>
  <c r="H327" i="2" s="1"/>
  <c r="C328" i="2" s="1"/>
  <c r="D328" i="3"/>
  <c r="F328" i="3" s="1"/>
  <c r="G328" i="3" s="1"/>
  <c r="H328" i="3" s="1"/>
  <c r="I327" i="2" l="1"/>
  <c r="C329" i="3"/>
  <c r="B329" i="3"/>
  <c r="B328" i="2"/>
  <c r="D328" i="2" s="1"/>
  <c r="F328" i="2" s="1"/>
  <c r="G328" i="2"/>
  <c r="D329" i="3" l="1"/>
  <c r="F329" i="3" s="1"/>
  <c r="G329" i="3" s="1"/>
  <c r="H329" i="3"/>
  <c r="I328" i="2"/>
  <c r="H328" i="2"/>
  <c r="C329" i="2" s="1"/>
  <c r="C330" i="3" l="1"/>
  <c r="B330" i="3"/>
  <c r="B329" i="2"/>
  <c r="D329" i="2" s="1"/>
  <c r="F329" i="2" s="1"/>
  <c r="G329" i="2"/>
  <c r="D330" i="3" l="1"/>
  <c r="F330" i="3" s="1"/>
  <c r="G330" i="3" s="1"/>
  <c r="H330" i="3"/>
  <c r="H329" i="2"/>
  <c r="C330" i="2" s="1"/>
  <c r="I329" i="2"/>
  <c r="C331" i="3" l="1"/>
  <c r="B331" i="3"/>
  <c r="B330" i="2"/>
  <c r="I330" i="2" s="1"/>
  <c r="G330" i="2"/>
  <c r="D331" i="3" l="1"/>
  <c r="F331" i="3" s="1"/>
  <c r="G331" i="3" s="1"/>
  <c r="H331" i="3"/>
  <c r="D330" i="2"/>
  <c r="F330" i="2" s="1"/>
  <c r="H330" i="2" s="1"/>
  <c r="C332" i="3" l="1"/>
  <c r="B332" i="3"/>
  <c r="B331" i="2"/>
  <c r="D331" i="2" s="1"/>
  <c r="C331" i="2"/>
  <c r="G331" i="2" s="1"/>
  <c r="F331" i="2" l="1"/>
  <c r="H331" i="2" s="1"/>
  <c r="B332" i="2" s="1"/>
  <c r="D332" i="3"/>
  <c r="F332" i="3" s="1"/>
  <c r="G332" i="3" s="1"/>
  <c r="H332" i="3" s="1"/>
  <c r="I331" i="2"/>
  <c r="C332" i="2" l="1"/>
  <c r="G332" i="2" s="1"/>
  <c r="C333" i="3"/>
  <c r="B333" i="3"/>
  <c r="D332" i="2"/>
  <c r="I332" i="2"/>
  <c r="F332" i="2" l="1"/>
  <c r="H332" i="2" s="1"/>
  <c r="C333" i="2" s="1"/>
  <c r="D333" i="3"/>
  <c r="F333" i="3" s="1"/>
  <c r="G333" i="3" s="1"/>
  <c r="H333" i="3" s="1"/>
  <c r="C334" i="3" l="1"/>
  <c r="B334" i="3"/>
  <c r="B333" i="2"/>
  <c r="D333" i="2" s="1"/>
  <c r="F333" i="2" s="1"/>
  <c r="G333" i="2"/>
  <c r="H333" i="2" l="1"/>
  <c r="C334" i="2" s="1"/>
  <c r="D334" i="3"/>
  <c r="F334" i="3" s="1"/>
  <c r="G334" i="3" s="1"/>
  <c r="H334" i="3"/>
  <c r="I333" i="2"/>
  <c r="B334" i="2" l="1"/>
  <c r="I334" i="2" s="1"/>
  <c r="C335" i="3"/>
  <c r="B335" i="3"/>
  <c r="G334" i="2"/>
  <c r="D334" i="2" l="1"/>
  <c r="F334" i="2" s="1"/>
  <c r="H334" i="2" s="1"/>
  <c r="C335" i="2" s="1"/>
  <c r="D335" i="3"/>
  <c r="F335" i="3" s="1"/>
  <c r="G335" i="3" s="1"/>
  <c r="H335" i="3" s="1"/>
  <c r="C336" i="3" l="1"/>
  <c r="B336" i="3"/>
  <c r="B335" i="2"/>
  <c r="D335" i="2" s="1"/>
  <c r="F335" i="2" s="1"/>
  <c r="G335" i="2"/>
  <c r="D336" i="3" l="1"/>
  <c r="F336" i="3" s="1"/>
  <c r="G336" i="3" s="1"/>
  <c r="H336" i="3"/>
  <c r="I335" i="2"/>
  <c r="H335" i="2"/>
  <c r="C336" i="2" s="1"/>
  <c r="C337" i="3" l="1"/>
  <c r="B337" i="3"/>
  <c r="B336" i="2"/>
  <c r="I336" i="2" s="1"/>
  <c r="G336" i="2"/>
  <c r="D336" i="2" l="1"/>
  <c r="F336" i="2" s="1"/>
  <c r="H336" i="2" s="1"/>
  <c r="B337" i="2" s="1"/>
  <c r="D337" i="3"/>
  <c r="F337" i="3" s="1"/>
  <c r="G337" i="3" s="1"/>
  <c r="H337" i="3" s="1"/>
  <c r="C337" i="2" l="1"/>
  <c r="G337" i="2" s="1"/>
  <c r="C338" i="3"/>
  <c r="B338" i="3"/>
  <c r="D337" i="2"/>
  <c r="I337" i="2"/>
  <c r="F337" i="2" l="1"/>
  <c r="H337" i="2" s="1"/>
  <c r="C338" i="2" s="1"/>
  <c r="D338" i="3"/>
  <c r="F338" i="3" s="1"/>
  <c r="G338" i="3" s="1"/>
  <c r="H338" i="3"/>
  <c r="B338" i="2" l="1"/>
  <c r="I338" i="2" s="1"/>
  <c r="C339" i="3"/>
  <c r="B339" i="3"/>
  <c r="G338" i="2"/>
  <c r="D338" i="2" l="1"/>
  <c r="F338" i="2" s="1"/>
  <c r="H338" i="2" s="1"/>
  <c r="B339" i="2" s="1"/>
  <c r="D339" i="3"/>
  <c r="F339" i="3" s="1"/>
  <c r="G339" i="3" s="1"/>
  <c r="H339" i="3" s="1"/>
  <c r="C339" i="2" l="1"/>
  <c r="G339" i="2" s="1"/>
  <c r="C340" i="3"/>
  <c r="B340" i="3"/>
  <c r="D339" i="2"/>
  <c r="I339" i="2"/>
  <c r="F339" i="2" l="1"/>
  <c r="H339" i="2" s="1"/>
  <c r="B340" i="2" s="1"/>
  <c r="D340" i="3"/>
  <c r="F340" i="3" s="1"/>
  <c r="G340" i="3" s="1"/>
  <c r="H340" i="3"/>
  <c r="C340" i="2" l="1"/>
  <c r="G340" i="2" s="1"/>
  <c r="C341" i="3"/>
  <c r="B341" i="3"/>
  <c r="D340" i="2"/>
  <c r="I340" i="2"/>
  <c r="F340" i="2" l="1"/>
  <c r="H340" i="2" s="1"/>
  <c r="B341" i="2" s="1"/>
  <c r="D341" i="3"/>
  <c r="F341" i="3" s="1"/>
  <c r="G341" i="3" s="1"/>
  <c r="H341" i="3"/>
  <c r="C341" i="2" l="1"/>
  <c r="G341" i="2" s="1"/>
  <c r="C342" i="3"/>
  <c r="B342" i="3"/>
  <c r="D341" i="2"/>
  <c r="I341" i="2"/>
  <c r="F341" i="2" l="1"/>
  <c r="H341" i="2" s="1"/>
  <c r="C342" i="2" s="1"/>
  <c r="D342" i="3"/>
  <c r="F342" i="3" s="1"/>
  <c r="G342" i="3" s="1"/>
  <c r="H342" i="3" s="1"/>
  <c r="B342" i="2" l="1"/>
  <c r="I342" i="2" s="1"/>
  <c r="C343" i="3"/>
  <c r="B343" i="3"/>
  <c r="G342" i="2"/>
  <c r="D342" i="2" l="1"/>
  <c r="F342" i="2" s="1"/>
  <c r="H342" i="2" s="1"/>
  <c r="B343" i="2" s="1"/>
  <c r="D343" i="3"/>
  <c r="F343" i="3" s="1"/>
  <c r="G343" i="3" s="1"/>
  <c r="H343" i="3"/>
  <c r="C343" i="2" l="1"/>
  <c r="G343" i="2" s="1"/>
  <c r="C344" i="3"/>
  <c r="B344" i="3"/>
  <c r="D343" i="2"/>
  <c r="I343" i="2"/>
  <c r="F343" i="2" l="1"/>
  <c r="H343" i="2" s="1"/>
  <c r="C344" i="2" s="1"/>
  <c r="D344" i="3"/>
  <c r="F344" i="3" s="1"/>
  <c r="G344" i="3" s="1"/>
  <c r="H344" i="3" s="1"/>
  <c r="C345" i="3" l="1"/>
  <c r="B345" i="3"/>
  <c r="B344" i="2"/>
  <c r="D344" i="2" s="1"/>
  <c r="F344" i="2" s="1"/>
  <c r="G344" i="2"/>
  <c r="D345" i="3" l="1"/>
  <c r="F345" i="3" s="1"/>
  <c r="G345" i="3" s="1"/>
  <c r="H345" i="3"/>
  <c r="I344" i="2"/>
  <c r="H344" i="2"/>
  <c r="B345" i="2" s="1"/>
  <c r="C346" i="3" l="1"/>
  <c r="B346" i="3"/>
  <c r="C345" i="2"/>
  <c r="G345" i="2" s="1"/>
  <c r="D345" i="2"/>
  <c r="I345" i="2"/>
  <c r="D346" i="3" l="1"/>
  <c r="F346" i="3" s="1"/>
  <c r="G346" i="3" s="1"/>
  <c r="H346" i="3" s="1"/>
  <c r="F345" i="2"/>
  <c r="H345" i="2" s="1"/>
  <c r="B346" i="2" s="1"/>
  <c r="C346" i="2" l="1"/>
  <c r="G346" i="2" s="1"/>
  <c r="C347" i="3"/>
  <c r="B347" i="3"/>
  <c r="I346" i="2"/>
  <c r="D346" i="2"/>
  <c r="F346" i="2" s="1"/>
  <c r="D347" i="3" l="1"/>
  <c r="F347" i="3" s="1"/>
  <c r="G347" i="3" s="1"/>
  <c r="H347" i="3"/>
  <c r="H346" i="2"/>
  <c r="C347" i="2" s="1"/>
  <c r="C348" i="3" l="1"/>
  <c r="B348" i="3"/>
  <c r="B347" i="2"/>
  <c r="D347" i="2" s="1"/>
  <c r="F347" i="2" s="1"/>
  <c r="G347" i="2"/>
  <c r="D348" i="3" l="1"/>
  <c r="F348" i="3" s="1"/>
  <c r="G348" i="3" s="1"/>
  <c r="H348" i="3" s="1"/>
  <c r="H347" i="2"/>
  <c r="C348" i="2" s="1"/>
  <c r="I347" i="2"/>
  <c r="C349" i="3" l="1"/>
  <c r="B349" i="3"/>
  <c r="B348" i="2"/>
  <c r="I348" i="2" s="1"/>
  <c r="G348" i="2"/>
  <c r="D348" i="2" l="1"/>
  <c r="F348" i="2" s="1"/>
  <c r="H348" i="2" s="1"/>
  <c r="C349" i="2" s="1"/>
  <c r="D349" i="3"/>
  <c r="F349" i="3" s="1"/>
  <c r="G349" i="3" s="1"/>
  <c r="H349" i="3" s="1"/>
  <c r="B349" i="2" l="1"/>
  <c r="I349" i="2" s="1"/>
  <c r="C350" i="3"/>
  <c r="B350" i="3"/>
  <c r="G349" i="2"/>
  <c r="D349" i="2"/>
  <c r="F349" i="2" s="1"/>
  <c r="D350" i="3" l="1"/>
  <c r="F350" i="3" s="1"/>
  <c r="G350" i="3" s="1"/>
  <c r="H350" i="3" s="1"/>
  <c r="H349" i="2"/>
  <c r="C350" i="2" s="1"/>
  <c r="C351" i="3" l="1"/>
  <c r="B351" i="3"/>
  <c r="B350" i="2"/>
  <c r="I350" i="2" s="1"/>
  <c r="G350" i="2"/>
  <c r="D351" i="3" l="1"/>
  <c r="F351" i="3" s="1"/>
  <c r="G351" i="3" s="1"/>
  <c r="H351" i="3"/>
  <c r="D350" i="2"/>
  <c r="F350" i="2" s="1"/>
  <c r="H350" i="2" s="1"/>
  <c r="C352" i="3" l="1"/>
  <c r="B352" i="3"/>
  <c r="B351" i="2"/>
  <c r="D351" i="2" s="1"/>
  <c r="C351" i="2"/>
  <c r="G351" i="2" s="1"/>
  <c r="D352" i="3" l="1"/>
  <c r="F352" i="3" s="1"/>
  <c r="G352" i="3" s="1"/>
  <c r="H352" i="3" s="1"/>
  <c r="F351" i="2"/>
  <c r="H351" i="2" s="1"/>
  <c r="C352" i="2" s="1"/>
  <c r="I351" i="2"/>
  <c r="C353" i="3" l="1"/>
  <c r="B353" i="3"/>
  <c r="B352" i="2"/>
  <c r="I352" i="2" s="1"/>
  <c r="G352" i="2"/>
  <c r="D353" i="3" l="1"/>
  <c r="F353" i="3" s="1"/>
  <c r="G353" i="3" s="1"/>
  <c r="H353" i="3" s="1"/>
  <c r="D352" i="2"/>
  <c r="F352" i="2" s="1"/>
  <c r="H352" i="2" s="1"/>
  <c r="C353" i="2" s="1"/>
  <c r="C354" i="3" l="1"/>
  <c r="B354" i="3"/>
  <c r="B353" i="2"/>
  <c r="D353" i="2" s="1"/>
  <c r="F353" i="2" s="1"/>
  <c r="G353" i="2"/>
  <c r="H353" i="2" l="1"/>
  <c r="B354" i="2" s="1"/>
  <c r="D354" i="3"/>
  <c r="F354" i="3" s="1"/>
  <c r="G354" i="3" s="1"/>
  <c r="H354" i="3" s="1"/>
  <c r="I353" i="2"/>
  <c r="C354" i="2" l="1"/>
  <c r="G354" i="2" s="1"/>
  <c r="C355" i="3"/>
  <c r="B355" i="3"/>
  <c r="I354" i="2"/>
  <c r="D354" i="2"/>
  <c r="F354" i="2" s="1"/>
  <c r="D355" i="3" l="1"/>
  <c r="F355" i="3" s="1"/>
  <c r="G355" i="3" s="1"/>
  <c r="H355" i="3"/>
  <c r="H354" i="2"/>
  <c r="C355" i="2" s="1"/>
  <c r="C356" i="3" l="1"/>
  <c r="B356" i="3"/>
  <c r="B355" i="2"/>
  <c r="D355" i="2" s="1"/>
  <c r="F355" i="2" s="1"/>
  <c r="G355" i="2"/>
  <c r="D356" i="3" l="1"/>
  <c r="F356" i="3" s="1"/>
  <c r="G356" i="3" s="1"/>
  <c r="H356" i="3" s="1"/>
  <c r="I355" i="2"/>
  <c r="H355" i="2"/>
  <c r="C356" i="2" s="1"/>
  <c r="C357" i="3" l="1"/>
  <c r="B357" i="3"/>
  <c r="B356" i="2"/>
  <c r="I356" i="2" s="1"/>
  <c r="G356" i="2"/>
  <c r="D357" i="3" l="1"/>
  <c r="F357" i="3" s="1"/>
  <c r="G357" i="3" s="1"/>
  <c r="H357" i="3"/>
  <c r="D356" i="2"/>
  <c r="F356" i="2" s="1"/>
  <c r="H356" i="2" s="1"/>
  <c r="C358" i="3" l="1"/>
  <c r="B358" i="3"/>
  <c r="C357" i="2"/>
  <c r="G357" i="2" s="1"/>
  <c r="B357" i="2"/>
  <c r="D357" i="2" s="1"/>
  <c r="I357" i="2" l="1"/>
  <c r="D358" i="3"/>
  <c r="F358" i="3" s="1"/>
  <c r="G358" i="3" s="1"/>
  <c r="H358" i="3" s="1"/>
  <c r="F357" i="2"/>
  <c r="H357" i="2" s="1"/>
  <c r="C358" i="2" s="1"/>
  <c r="C359" i="3" l="1"/>
  <c r="B359" i="3"/>
  <c r="B358" i="2"/>
  <c r="I358" i="2" s="1"/>
  <c r="G358" i="2"/>
  <c r="D359" i="3" l="1"/>
  <c r="F359" i="3" s="1"/>
  <c r="G359" i="3" s="1"/>
  <c r="H359" i="3"/>
  <c r="D358" i="2"/>
  <c r="F358" i="2" s="1"/>
  <c r="H358" i="2" s="1"/>
  <c r="B359" i="2" s="1"/>
  <c r="C360" i="3" l="1"/>
  <c r="B360" i="3"/>
  <c r="C359" i="2"/>
  <c r="G359" i="2" s="1"/>
  <c r="D359" i="2"/>
  <c r="I359" i="2"/>
  <c r="D360" i="3" l="1"/>
  <c r="F360" i="3" s="1"/>
  <c r="G360" i="3" s="1"/>
  <c r="H360" i="3" s="1"/>
  <c r="F359" i="2"/>
  <c r="H359" i="2" s="1"/>
  <c r="C361" i="3" l="1"/>
  <c r="C362" i="3" s="1"/>
  <c r="D28" i="1" s="1"/>
  <c r="B361" i="3"/>
  <c r="C360" i="2"/>
  <c r="G360" i="2" s="1"/>
  <c r="B360" i="2"/>
  <c r="D360" i="2" s="1"/>
  <c r="I360" i="2" l="1"/>
  <c r="D361" i="3"/>
  <c r="F360" i="2"/>
  <c r="H360" i="2" s="1"/>
  <c r="F361" i="3" l="1"/>
  <c r="D362" i="3"/>
  <c r="D29" i="1" s="1"/>
  <c r="C361" i="2"/>
  <c r="B361" i="2"/>
  <c r="D361" i="2" s="1"/>
  <c r="D362" i="2" s="1"/>
  <c r="H29" i="1" s="1"/>
  <c r="G361" i="2" l="1"/>
  <c r="C362" i="2"/>
  <c r="H28" i="1" s="1"/>
  <c r="H30" i="1" s="1"/>
  <c r="G361" i="3"/>
  <c r="H361" i="3" s="1"/>
  <c r="I361" i="2"/>
  <c r="F361" i="2"/>
  <c r="H361" i="2" l="1"/>
</calcChain>
</file>

<file path=xl/comments1.xml><?xml version="1.0" encoding="utf-8"?>
<comments xmlns="http://schemas.openxmlformats.org/spreadsheetml/2006/main">
  <authors>
    <author>Author</author>
  </authors>
  <commentList>
    <comment ref="C13" authorId="0">
      <text>
        <r>
          <rPr>
            <sz val="9"/>
            <color indexed="81"/>
            <rFont val="Tahoma"/>
            <charset val="1"/>
          </rPr>
          <t>Please specify the month of first additional  payment (month in loan term) e.g. month 12 of 240</t>
        </r>
      </text>
    </comment>
  </commentList>
</comments>
</file>

<file path=xl/sharedStrings.xml><?xml version="1.0" encoding="utf-8"?>
<sst xmlns="http://schemas.openxmlformats.org/spreadsheetml/2006/main" count="36" uniqueCount="26">
  <si>
    <t>HOME LOAN EXTRA PAYMENTS CALCULATOR</t>
  </si>
  <si>
    <t>LOAN INFORMATION</t>
  </si>
  <si>
    <t>Loan Amount</t>
  </si>
  <si>
    <t>Annual Interest Rate</t>
  </si>
  <si>
    <t>Term of Loan (months)</t>
  </si>
  <si>
    <t>Month of Payment</t>
  </si>
  <si>
    <t>Month</t>
  </si>
  <si>
    <t>Installment</t>
  </si>
  <si>
    <t>Opening Balance</t>
  </si>
  <si>
    <t>Closing Bal</t>
  </si>
  <si>
    <t>Additional</t>
  </si>
  <si>
    <t>Interest</t>
  </si>
  <si>
    <t>Capital</t>
  </si>
  <si>
    <t>Outstanding Cap %</t>
  </si>
  <si>
    <t>EXTRA MONTHLY PAYMENT</t>
  </si>
  <si>
    <t>EXTRA ONCE-OFF PAYMENT</t>
  </si>
  <si>
    <t>Payment Amount</t>
  </si>
  <si>
    <t>First Month of Payment</t>
  </si>
  <si>
    <t>Prov_Amt</t>
  </si>
  <si>
    <t>Total Amount Paid</t>
  </si>
  <si>
    <t>Total Interest Paid</t>
  </si>
  <si>
    <t>ORIGINAL PAYMENTS</t>
  </si>
  <si>
    <t>EFFECT OF EXTRA PAYMENTS</t>
  </si>
  <si>
    <t>Total Saving</t>
  </si>
  <si>
    <t>Your financial institution's statement will always take precedence over this calculator.</t>
  </si>
  <si>
    <t>* This is a simple guide for information purposes only, which does not take into consideration the effect of addittional monthly charges, insurance, whether the payments are capitalised with your financial institution,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</si>
</sst>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[$R-1C09]\ #,##0.00"/>
    <numFmt numFmtId="165" formatCode="&quot;R&quot;\ #,##0.00"/>
  </numFmts>
  <fonts count="14" x14ac:knownFonts="1">
    <font>
      <sz val="10"/>
      <name val="Arial"/>
    </font>
    <font>
      <sz val="10"/>
      <color indexed="63"/>
      <name val="Tahoma"/>
      <family val="2"/>
    </font>
    <font>
      <b/>
      <sz val="10"/>
      <color indexed="63"/>
      <name val="Tahoma"/>
      <family val="2"/>
    </font>
    <font>
      <sz val="10"/>
      <color indexed="55"/>
      <name val="Tahoma"/>
      <family val="2"/>
    </font>
    <font>
      <b/>
      <sz val="28"/>
      <color theme="0"/>
      <name val="Calibri"/>
      <family val="2"/>
      <scheme val="minor"/>
    </font>
    <font>
      <b/>
      <sz val="10"/>
      <color theme="0"/>
      <name val="Tahoma"/>
      <family val="2"/>
    </font>
    <font>
      <sz val="10"/>
      <name val="Arial"/>
      <family val="2"/>
    </font>
    <font>
      <sz val="6"/>
      <color indexed="63"/>
      <name val="Tahoma"/>
      <family val="2"/>
    </font>
    <font>
      <b/>
      <sz val="7"/>
      <color theme="0"/>
      <name val="Tahoma"/>
      <family val="2"/>
    </font>
    <font>
      <sz val="6"/>
      <name val="Arial"/>
      <family val="2"/>
    </font>
    <font>
      <sz val="11"/>
      <color indexed="63"/>
      <name val="Tahoma"/>
      <family val="2"/>
    </font>
    <font>
      <b/>
      <sz val="12"/>
      <color theme="0"/>
      <name val="Tahoma"/>
      <family val="2"/>
    </font>
    <font>
      <sz val="8"/>
      <color indexed="63"/>
      <name val="Tahoma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40003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5587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theme="0" tint="-0.14996795556505021"/>
      </bottom>
      <diagonal/>
    </border>
    <border>
      <left style="thin">
        <color indexed="22"/>
      </left>
      <right/>
      <top style="thin">
        <color indexed="22"/>
      </top>
      <bottom style="thin">
        <color theme="0" tint="-0.1499679555650502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9">
    <xf numFmtId="0" fontId="0" fillId="0" borderId="0" xfId="0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Fill="1" applyAlignment="1">
      <alignment horizontal="left" vertical="center"/>
    </xf>
    <xf numFmtId="164" fontId="1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/>
    </xf>
    <xf numFmtId="165" fontId="2" fillId="0" borderId="0" xfId="0" applyNumberFormat="1" applyFont="1" applyBorder="1" applyAlignment="1" applyProtection="1">
      <alignment horizontal="left" vertical="center" wrapText="1"/>
      <protection locked="0"/>
    </xf>
    <xf numFmtId="165" fontId="1" fillId="0" borderId="0" xfId="0" applyNumberFormat="1" applyFont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 applyProtection="1">
      <alignment horizontal="left" vertical="center"/>
      <protection locked="0"/>
    </xf>
    <xf numFmtId="165" fontId="2" fillId="2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/>
    <xf numFmtId="164" fontId="4" fillId="4" borderId="0" xfId="0" applyNumberFormat="1" applyFont="1" applyFill="1" applyAlignment="1">
      <alignment vertical="center"/>
    </xf>
    <xf numFmtId="164" fontId="1" fillId="0" borderId="0" xfId="0" applyNumberFormat="1" applyFont="1" applyBorder="1" applyAlignment="1"/>
    <xf numFmtId="1" fontId="1" fillId="0" borderId="0" xfId="0" applyNumberFormat="1" applyFont="1" applyBorder="1" applyAlignment="1" applyProtection="1">
      <alignment horizontal="left" vertical="center" wrapText="1"/>
      <protection locked="0"/>
    </xf>
    <xf numFmtId="164" fontId="7" fillId="5" borderId="10" xfId="0" applyNumberFormat="1" applyFont="1" applyFill="1" applyBorder="1" applyAlignment="1">
      <alignment horizontal="left" vertical="center"/>
    </xf>
    <xf numFmtId="10" fontId="7" fillId="5" borderId="10" xfId="0" applyNumberFormat="1" applyFont="1" applyFill="1" applyBorder="1" applyAlignment="1" applyProtection="1">
      <alignment horizontal="center" vertical="center"/>
      <protection locked="0"/>
    </xf>
    <xf numFmtId="165" fontId="8" fillId="4" borderId="10" xfId="0" applyNumberFormat="1" applyFont="1" applyFill="1" applyBorder="1" applyAlignment="1" applyProtection="1">
      <alignment horizontal="left" vertical="center"/>
      <protection locked="0"/>
    </xf>
    <xf numFmtId="164" fontId="8" fillId="4" borderId="10" xfId="0" applyNumberFormat="1" applyFont="1" applyFill="1" applyBorder="1" applyAlignment="1">
      <alignment horizontal="left" vertical="center"/>
    </xf>
    <xf numFmtId="1" fontId="7" fillId="5" borderId="10" xfId="0" applyNumberFormat="1" applyFont="1" applyFill="1" applyBorder="1" applyAlignment="1" applyProtection="1">
      <alignment horizontal="left" vertical="center"/>
      <protection locked="0"/>
    </xf>
    <xf numFmtId="165" fontId="7" fillId="5" borderId="1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165" fontId="1" fillId="0" borderId="0" xfId="0" applyNumberFormat="1" applyFont="1" applyFill="1" applyBorder="1" applyAlignment="1" applyProtection="1">
      <alignment horizontal="right" vertical="center"/>
    </xf>
    <xf numFmtId="165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0" borderId="0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left"/>
    </xf>
    <xf numFmtId="165" fontId="10" fillId="0" borderId="1" xfId="0" applyNumberFormat="1" applyFont="1" applyBorder="1" applyAlignment="1" applyProtection="1">
      <alignment horizontal="left" vertical="center" wrapText="1"/>
      <protection locked="0"/>
    </xf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5" fontId="10" fillId="0" borderId="2" xfId="0" applyNumberFormat="1" applyFont="1" applyBorder="1" applyAlignment="1" applyProtection="1">
      <alignment horizontal="left" vertical="center" wrapText="1"/>
      <protection locked="0"/>
    </xf>
    <xf numFmtId="165" fontId="10" fillId="0" borderId="4" xfId="0" applyNumberFormat="1" applyFont="1" applyBorder="1" applyAlignment="1" applyProtection="1">
      <alignment horizontal="left" vertical="center" wrapText="1"/>
      <protection locked="0"/>
    </xf>
    <xf numFmtId="10" fontId="10" fillId="3" borderId="1" xfId="0" applyNumberFormat="1" applyFont="1" applyFill="1" applyBorder="1" applyAlignment="1" applyProtection="1">
      <alignment horizontal="right" vertical="center"/>
      <protection locked="0"/>
    </xf>
    <xf numFmtId="165" fontId="10" fillId="0" borderId="8" xfId="0" applyNumberFormat="1" applyFont="1" applyBorder="1" applyAlignment="1" applyProtection="1">
      <alignment horizontal="left" vertical="center" wrapText="1"/>
      <protection locked="0"/>
    </xf>
    <xf numFmtId="1" fontId="10" fillId="3" borderId="9" xfId="1" applyNumberFormat="1" applyFont="1" applyFill="1" applyBorder="1" applyAlignment="1" applyProtection="1">
      <alignment horizontal="right" vertical="center"/>
      <protection locked="0"/>
    </xf>
    <xf numFmtId="1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11" fillId="7" borderId="1" xfId="0" applyNumberFormat="1" applyFont="1" applyFill="1" applyBorder="1" applyAlignment="1">
      <alignment horizontal="right" vertical="center"/>
    </xf>
    <xf numFmtId="164" fontId="11" fillId="7" borderId="1" xfId="0" applyNumberFormat="1" applyFont="1" applyFill="1" applyBorder="1" applyAlignment="1">
      <alignment horizontal="left" vertical="center"/>
    </xf>
    <xf numFmtId="165" fontId="12" fillId="0" borderId="0" xfId="0" applyNumberFormat="1" applyFont="1" applyAlignment="1" applyProtection="1">
      <alignment horizontal="left" vertical="center"/>
      <protection locked="0"/>
    </xf>
    <xf numFmtId="164" fontId="12" fillId="0" borderId="0" xfId="0" applyNumberFormat="1" applyFont="1" applyAlignment="1">
      <alignment horizontal="left" vertical="center"/>
    </xf>
    <xf numFmtId="164" fontId="4" fillId="4" borderId="0" xfId="0" applyNumberFormat="1" applyFont="1" applyFill="1" applyAlignment="1">
      <alignment horizontal="center" vertical="center"/>
    </xf>
    <xf numFmtId="165" fontId="5" fillId="4" borderId="1" xfId="0" applyNumberFormat="1" applyFont="1" applyFill="1" applyBorder="1" applyAlignment="1" applyProtection="1">
      <alignment horizontal="left" vertical="center"/>
      <protection locked="0"/>
    </xf>
    <xf numFmtId="165" fontId="5" fillId="6" borderId="3" xfId="0" applyNumberFormat="1" applyFont="1" applyFill="1" applyBorder="1" applyAlignment="1" applyProtection="1">
      <alignment horizontal="center" vertical="center"/>
      <protection locked="0"/>
    </xf>
    <xf numFmtId="165" fontId="5" fillId="6" borderId="5" xfId="0" applyNumberFormat="1" applyFont="1" applyFill="1" applyBorder="1" applyAlignment="1" applyProtection="1">
      <alignment horizontal="center" vertical="center"/>
      <protection locked="0"/>
    </xf>
    <xf numFmtId="165" fontId="5" fillId="6" borderId="6" xfId="0" applyNumberFormat="1" applyFont="1" applyFill="1" applyBorder="1" applyAlignment="1" applyProtection="1">
      <alignment horizontal="center" vertical="center"/>
      <protection locked="0"/>
    </xf>
    <xf numFmtId="165" fontId="2" fillId="2" borderId="3" xfId="0" applyNumberFormat="1" applyFont="1" applyFill="1" applyBorder="1" applyAlignment="1" applyProtection="1">
      <alignment horizontal="left" vertical="center"/>
      <protection locked="0"/>
    </xf>
    <xf numFmtId="165" fontId="2" fillId="2" borderId="5" xfId="0" applyNumberFormat="1" applyFont="1" applyFill="1" applyBorder="1" applyAlignment="1" applyProtection="1">
      <alignment horizontal="left" vertical="center"/>
      <protection locked="0"/>
    </xf>
    <xf numFmtId="165" fontId="2" fillId="2" borderId="7" xfId="0" applyNumberFormat="1" applyFont="1" applyFill="1" applyBorder="1" applyAlignment="1" applyProtection="1">
      <alignment horizontal="left" vertical="center"/>
      <protection locked="0"/>
    </xf>
    <xf numFmtId="165" fontId="2" fillId="2" borderId="1" xfId="0" applyNumberFormat="1" applyFont="1" applyFill="1" applyBorder="1" applyAlignment="1" applyProtection="1">
      <alignment horizontal="left" vertical="center"/>
      <protection locked="0"/>
    </xf>
    <xf numFmtId="165" fontId="2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5D719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D8DDE8"/>
      <rgbColor rgb="00969696"/>
      <rgbColor rgb="00003366"/>
      <rgbColor rgb="00339966"/>
      <rgbColor rgb="00003300"/>
      <rgbColor rgb="00333300"/>
      <rgbColor rgb="00993300"/>
      <rgbColor rgb="00FCF4E6"/>
      <rgbColor rgb="00333399"/>
      <rgbColor rgb="00333333"/>
    </indexedColors>
    <mruColors>
      <color rgb="FF005587"/>
      <color rgb="FF4000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tx>
            <c:v>Original Loan</c:v>
          </c:tx>
          <c:spPr>
            <a:solidFill>
              <a:srgbClr val="400039"/>
            </a:solidFill>
            <a:ln>
              <a:noFill/>
            </a:ln>
            <a:effectLst/>
          </c:spPr>
          <c:val>
            <c:numRef>
              <c:f>'Amortisation Original'!$H$2:$H$361</c:f>
              <c:numCache>
                <c:formatCode>0.00%</c:formatCode>
                <c:ptCount val="360"/>
                <c:pt idx="0">
                  <c:v>0.99840510099967805</c:v>
                </c:pt>
                <c:pt idx="1">
                  <c:v>0.99679890479810374</c:v>
                </c:pt>
                <c:pt idx="2">
                  <c:v>0.99518133137343501</c:v>
                </c:pt>
                <c:pt idx="3">
                  <c:v>0.99355230013700824</c:v>
                </c:pt>
                <c:pt idx="4">
                  <c:v>0.9919117299293233</c:v>
                </c:pt>
                <c:pt idx="5">
                  <c:v>0.99025953901600072</c:v>
                </c:pt>
                <c:pt idx="6">
                  <c:v>0.98859564508370867</c:v>
                </c:pt>
                <c:pt idx="7">
                  <c:v>0.98691996523606296</c:v>
                </c:pt>
                <c:pt idx="8">
                  <c:v>0.9852324159894964</c:v>
                </c:pt>
                <c:pt idx="9">
                  <c:v>0.98353291326909997</c:v>
                </c:pt>
                <c:pt idx="10">
                  <c:v>0.98182137240443412</c:v>
                </c:pt>
                <c:pt idx="11">
                  <c:v>0.98009770812531027</c:v>
                </c:pt>
                <c:pt idx="12">
                  <c:v>0.97836183455754255</c:v>
                </c:pt>
                <c:pt idx="13">
                  <c:v>0.97661366521866977</c:v>
                </c:pt>
                <c:pt idx="14">
                  <c:v>0.97485311301364663</c:v>
                </c:pt>
                <c:pt idx="15">
                  <c:v>0.97308009023050468</c:v>
                </c:pt>
                <c:pt idx="16">
                  <c:v>0.97129450853598198</c:v>
                </c:pt>
                <c:pt idx="17">
                  <c:v>0.96949627897112312</c:v>
                </c:pt>
                <c:pt idx="18">
                  <c:v>0.9676853119468467</c:v>
                </c:pt>
                <c:pt idx="19">
                  <c:v>0.96586151723948144</c:v>
                </c:pt>
                <c:pt idx="20">
                  <c:v>0.96402480398627244</c:v>
                </c:pt>
                <c:pt idx="21">
                  <c:v>0.96217508068085322</c:v>
                </c:pt>
                <c:pt idx="22">
                  <c:v>0.96031225516868723</c:v>
                </c:pt>
                <c:pt idx="23">
                  <c:v>0.95843623464247674</c:v>
                </c:pt>
                <c:pt idx="24">
                  <c:v>0.95654692563753896</c:v>
                </c:pt>
                <c:pt idx="25">
                  <c:v>0.9546442340271496</c:v>
                </c:pt>
                <c:pt idx="26">
                  <c:v>0.95272806501785323</c:v>
                </c:pt>
                <c:pt idx="27">
                  <c:v>0.95079832314474111</c:v>
                </c:pt>
                <c:pt idx="28">
                  <c:v>0.94885491226669438</c:v>
                </c:pt>
                <c:pt idx="29">
                  <c:v>0.94689773556159473</c:v>
                </c:pt>
                <c:pt idx="30">
                  <c:v>0.94492669552150066</c:v>
                </c:pt>
                <c:pt idx="31">
                  <c:v>0.94294169394778926</c:v>
                </c:pt>
                <c:pt idx="32">
                  <c:v>0.94094263194626404</c:v>
                </c:pt>
                <c:pt idx="33">
                  <c:v>0.93892940992222806</c:v>
                </c:pt>
                <c:pt idx="34">
                  <c:v>0.93690192757552182</c:v>
                </c:pt>
                <c:pt idx="35">
                  <c:v>0.93486008389552644</c:v>
                </c:pt>
                <c:pt idx="36">
                  <c:v>0.93280377715613116</c:v>
                </c:pt>
                <c:pt idx="37">
                  <c:v>0.93073290491066496</c:v>
                </c:pt>
                <c:pt idx="38">
                  <c:v>0.92864736398679359</c:v>
                </c:pt>
                <c:pt idx="39">
                  <c:v>0.92654705048137798</c:v>
                </c:pt>
                <c:pt idx="40">
                  <c:v>0.92443185975529907</c:v>
                </c:pt>
                <c:pt idx="41">
                  <c:v>0.92230168642824373</c:v>
                </c:pt>
                <c:pt idx="42">
                  <c:v>0.92015642437345513</c:v>
                </c:pt>
                <c:pt idx="43">
                  <c:v>0.9179959667124451</c:v>
                </c:pt>
                <c:pt idx="44">
                  <c:v>0.91582020580966961</c:v>
                </c:pt>
                <c:pt idx="45">
                  <c:v>0.91362903326716605</c:v>
                </c:pt>
                <c:pt idx="46">
                  <c:v>0.91142233991915311</c:v>
                </c:pt>
                <c:pt idx="47">
                  <c:v>0.90920001582659171</c:v>
                </c:pt>
                <c:pt idx="48">
                  <c:v>0.90696195027170812</c:v>
                </c:pt>
                <c:pt idx="49">
                  <c:v>0.90470803175247727</c:v>
                </c:pt>
                <c:pt idx="50">
                  <c:v>0.90243814797706867</c:v>
                </c:pt>
                <c:pt idx="51">
                  <c:v>0.90015218585825096</c:v>
                </c:pt>
                <c:pt idx="52">
                  <c:v>0.89785003150775822</c:v>
                </c:pt>
                <c:pt idx="53">
                  <c:v>0.89553157023061614</c:v>
                </c:pt>
                <c:pt idx="54">
                  <c:v>0.89319668651942774</c:v>
                </c:pt>
                <c:pt idx="55">
                  <c:v>0.8908452640486183</c:v>
                </c:pt>
                <c:pt idx="56">
                  <c:v>0.88847718566864065</c:v>
                </c:pt>
                <c:pt idx="57">
                  <c:v>0.88609233340013815</c:v>
                </c:pt>
                <c:pt idx="58">
                  <c:v>0.88369058842806714</c:v>
                </c:pt>
                <c:pt idx="59">
                  <c:v>0.88127183109577734</c:v>
                </c:pt>
                <c:pt idx="60">
                  <c:v>0.87883594089905048</c:v>
                </c:pt>
                <c:pt idx="61">
                  <c:v>0.87638279648009676</c:v>
                </c:pt>
                <c:pt idx="62">
                  <c:v>0.87391227562150886</c:v>
                </c:pt>
                <c:pt idx="63">
                  <c:v>0.87142425524017253</c:v>
                </c:pt>
                <c:pt idx="64">
                  <c:v>0.86891861138113502</c:v>
                </c:pt>
                <c:pt idx="65">
                  <c:v>0.86639521921142948</c:v>
                </c:pt>
                <c:pt idx="66">
                  <c:v>0.86385395301385515</c:v>
                </c:pt>
                <c:pt idx="67">
                  <c:v>0.86129468618071459</c:v>
                </c:pt>
                <c:pt idx="68">
                  <c:v>0.85871729120750595</c:v>
                </c:pt>
                <c:pt idx="69">
                  <c:v>0.85612163968657051</c:v>
                </c:pt>
                <c:pt idx="70">
                  <c:v>0.853507602300695</c:v>
                </c:pt>
                <c:pt idx="71">
                  <c:v>0.85087504881666964</c:v>
                </c:pt>
                <c:pt idx="72">
                  <c:v>0.84822384807879891</c:v>
                </c:pt>
                <c:pt idx="73">
                  <c:v>0.84555386800236854</c:v>
                </c:pt>
                <c:pt idx="74">
                  <c:v>0.84286497556706319</c:v>
                </c:pt>
                <c:pt idx="75">
                  <c:v>0.84015703681034115</c:v>
                </c:pt>
                <c:pt idx="76">
                  <c:v>0.83742991682075907</c:v>
                </c:pt>
                <c:pt idx="77">
                  <c:v>0.83468347973125079</c:v>
                </c:pt>
                <c:pt idx="78">
                  <c:v>0.83191758871235855</c:v>
                </c:pt>
                <c:pt idx="79">
                  <c:v>0.82913210596541576</c:v>
                </c:pt>
                <c:pt idx="80">
                  <c:v>0.82632689271568205</c:v>
                </c:pt>
                <c:pt idx="81">
                  <c:v>0.82350180920542937</c:v>
                </c:pt>
                <c:pt idx="82">
                  <c:v>0.82065671468697921</c:v>
                </c:pt>
                <c:pt idx="83">
                  <c:v>0.81779146741568998</c:v>
                </c:pt>
                <c:pt idx="84">
                  <c:v>0.81490592464289568</c:v>
                </c:pt>
                <c:pt idx="85">
                  <c:v>0.81199994260879416</c:v>
                </c:pt>
                <c:pt idx="86">
                  <c:v>0.80907337653528444</c:v>
                </c:pt>
                <c:pt idx="87">
                  <c:v>0.80612608061875402</c:v>
                </c:pt>
                <c:pt idx="88">
                  <c:v>0.80315790802281495</c:v>
                </c:pt>
                <c:pt idx="89">
                  <c:v>0.80016871087098784</c:v>
                </c:pt>
                <c:pt idx="90">
                  <c:v>0.79715834023933529</c:v>
                </c:pt>
                <c:pt idx="91">
                  <c:v>0.79412664614904194</c:v>
                </c:pt>
                <c:pt idx="92">
                  <c:v>0.79107347755894231</c:v>
                </c:pt>
                <c:pt idx="93">
                  <c:v>0.78799868235799608</c:v>
                </c:pt>
                <c:pt idx="94">
                  <c:v>0.78490210735770993</c:v>
                </c:pt>
                <c:pt idx="95">
                  <c:v>0.78178359828450494</c:v>
                </c:pt>
                <c:pt idx="96">
                  <c:v>0.77864299977203155</c:v>
                </c:pt>
                <c:pt idx="97">
                  <c:v>0.77548015535342807</c:v>
                </c:pt>
                <c:pt idx="98">
                  <c:v>0.77229490745352614</c:v>
                </c:pt>
                <c:pt idx="99">
                  <c:v>0.7690870973809999</c:v>
                </c:pt>
                <c:pt idx="100">
                  <c:v>0.76585656532045998</c:v>
                </c:pt>
                <c:pt idx="101">
                  <c:v>0.76260315032449133</c:v>
                </c:pt>
                <c:pt idx="102">
                  <c:v>0.75932669030563438</c:v>
                </c:pt>
                <c:pt idx="103">
                  <c:v>0.75602702202831074</c:v>
                </c:pt>
                <c:pt idx="104">
                  <c:v>0.75270398110068926</c:v>
                </c:pt>
                <c:pt idx="105">
                  <c:v>0.74935740196649714</c:v>
                </c:pt>
                <c:pt idx="106">
                  <c:v>0.74598711789677119</c:v>
                </c:pt>
                <c:pt idx="107">
                  <c:v>0.74259296098155136</c:v>
                </c:pt>
                <c:pt idx="108">
                  <c:v>0.73917476212151534</c:v>
                </c:pt>
                <c:pt idx="109">
                  <c:v>0.73573235101955403</c:v>
                </c:pt>
                <c:pt idx="110">
                  <c:v>0.73226555617228717</c:v>
                </c:pt>
                <c:pt idx="111">
                  <c:v>0.72877420486151889</c:v>
                </c:pt>
                <c:pt idx="112">
                  <c:v>0.72525812314563265</c:v>
                </c:pt>
                <c:pt idx="113">
                  <c:v>0.72171713585092556</c:v>
                </c:pt>
                <c:pt idx="114">
                  <c:v>0.71815106656288097</c:v>
                </c:pt>
                <c:pt idx="115">
                  <c:v>0.71455973761737945</c:v>
                </c:pt>
                <c:pt idx="116">
                  <c:v>0.71094297009184715</c:v>
                </c:pt>
                <c:pt idx="117">
                  <c:v>0.70730058379634242</c:v>
                </c:pt>
                <c:pt idx="118">
                  <c:v>0.70363239726457782</c:v>
                </c:pt>
                <c:pt idx="119">
                  <c:v>0.6999382277448799</c:v>
                </c:pt>
                <c:pt idx="120">
                  <c:v>0.69621789119108413</c:v>
                </c:pt>
                <c:pt idx="121">
                  <c:v>0.69247120225336567</c:v>
                </c:pt>
                <c:pt idx="122">
                  <c:v>0.68869797426900503</c:v>
                </c:pt>
                <c:pt idx="123">
                  <c:v>0.68489801925308835</c:v>
                </c:pt>
                <c:pt idx="124">
                  <c:v>0.68107114788914236</c:v>
                </c:pt>
                <c:pt idx="125">
                  <c:v>0.6772171695197019</c:v>
                </c:pt>
                <c:pt idx="126">
                  <c:v>0.673335892136811</c:v>
                </c:pt>
                <c:pt idx="127">
                  <c:v>0.66942712237245816</c:v>
                </c:pt>
                <c:pt idx="128">
                  <c:v>0.66549066548894098</c:v>
                </c:pt>
                <c:pt idx="129">
                  <c:v>0.66152632536916567</c:v>
                </c:pt>
                <c:pt idx="130">
                  <c:v>0.65753390450687521</c:v>
                </c:pt>
                <c:pt idx="131">
                  <c:v>0.65351320399681023</c:v>
                </c:pt>
                <c:pt idx="132">
                  <c:v>0.64946402352479904</c:v>
                </c:pt>
                <c:pt idx="133">
                  <c:v>0.64538616135777771</c:v>
                </c:pt>
                <c:pt idx="134">
                  <c:v>0.64127941433373992</c:v>
                </c:pt>
                <c:pt idx="135">
                  <c:v>0.63714357785161524</c:v>
                </c:pt>
                <c:pt idx="136">
                  <c:v>0.63297844586107554</c:v>
                </c:pt>
                <c:pt idx="137">
                  <c:v>0.62878381085226953</c:v>
                </c:pt>
                <c:pt idx="138">
                  <c:v>0.62455946384548444</c:v>
                </c:pt>
                <c:pt idx="139">
                  <c:v>0.62030519438073461</c:v>
                </c:pt>
                <c:pt idx="140">
                  <c:v>0.61602079050727609</c:v>
                </c:pt>
                <c:pt idx="141">
                  <c:v>0.6117060387730473</c:v>
                </c:pt>
                <c:pt idx="142">
                  <c:v>0.60736072421403442</c:v>
                </c:pt>
                <c:pt idx="143">
                  <c:v>0.60298463034356176</c:v>
                </c:pt>
                <c:pt idx="144">
                  <c:v>0.59857753914150669</c:v>
                </c:pt>
                <c:pt idx="145">
                  <c:v>0.59413923104343702</c:v>
                </c:pt>
                <c:pt idx="146">
                  <c:v>0.58966948492967264</c:v>
                </c:pt>
                <c:pt idx="147">
                  <c:v>0.58516807811426919</c:v>
                </c:pt>
                <c:pt idx="148">
                  <c:v>0.58063478633392318</c:v>
                </c:pt>
                <c:pt idx="149">
                  <c:v>0.57606938373679983</c:v>
                </c:pt>
                <c:pt idx="150">
                  <c:v>0.57147164287128016</c:v>
                </c:pt>
                <c:pt idx="151">
                  <c:v>0.56684133467462972</c:v>
                </c:pt>
                <c:pt idx="152">
                  <c:v>0.56217822846158638</c:v>
                </c:pt>
                <c:pt idx="153">
                  <c:v>0.55748209191286724</c:v>
                </c:pt>
                <c:pt idx="154">
                  <c:v>0.55275269106359481</c:v>
                </c:pt>
                <c:pt idx="155">
                  <c:v>0.54798979029163986</c:v>
                </c:pt>
                <c:pt idx="156">
                  <c:v>0.54319315230588361</c:v>
                </c:pt>
                <c:pt idx="157">
                  <c:v>0.53836253813439494</c:v>
                </c:pt>
                <c:pt idx="158">
                  <c:v>0.53349770711252487</c:v>
                </c:pt>
                <c:pt idx="159">
                  <c:v>0.52859841687091658</c:v>
                </c:pt>
                <c:pt idx="160">
                  <c:v>0.52366442332343022</c:v>
                </c:pt>
                <c:pt idx="161">
                  <c:v>0.5186954806549825</c:v>
                </c:pt>
                <c:pt idx="162">
                  <c:v>0.51369134130929994</c:v>
                </c:pt>
                <c:pt idx="163">
                  <c:v>0.50865175597658541</c:v>
                </c:pt>
                <c:pt idx="164">
                  <c:v>0.50357647358109758</c:v>
                </c:pt>
                <c:pt idx="165">
                  <c:v>0.49846524126864167</c:v>
                </c:pt>
                <c:pt idx="166">
                  <c:v>0.49331780439397255</c:v>
                </c:pt>
                <c:pt idx="167">
                  <c:v>0.48813390650810784</c:v>
                </c:pt>
                <c:pt idx="168">
                  <c:v>0.48291328934555161</c:v>
                </c:pt>
                <c:pt idx="169">
                  <c:v>0.47765569281142728</c:v>
                </c:pt>
                <c:pt idx="170">
                  <c:v>0.47236085496851954</c:v>
                </c:pt>
                <c:pt idx="171">
                  <c:v>0.46702851202422457</c:v>
                </c:pt>
                <c:pt idx="172">
                  <c:v>0.46165839831740746</c:v>
                </c:pt>
                <c:pt idx="173">
                  <c:v>0.45625024630516708</c:v>
                </c:pt>
                <c:pt idx="174">
                  <c:v>0.4508037865495067</c:v>
                </c:pt>
                <c:pt idx="175">
                  <c:v>0.44531874770391039</c:v>
                </c:pt>
                <c:pt idx="176">
                  <c:v>0.43979485649982442</c:v>
                </c:pt>
                <c:pt idx="177">
                  <c:v>0.43423183773304286</c:v>
                </c:pt>
                <c:pt idx="178">
                  <c:v>0.42862941424999657</c:v>
                </c:pt>
                <c:pt idx="179">
                  <c:v>0.42298730693394532</c:v>
                </c:pt>
                <c:pt idx="180">
                  <c:v>0.41730523469107206</c:v>
                </c:pt>
                <c:pt idx="181">
                  <c:v>0.41158291443647854</c:v>
                </c:pt>
                <c:pt idx="182">
                  <c:v>0.40582006108008156</c:v>
                </c:pt>
                <c:pt idx="183">
                  <c:v>0.40001638751241014</c:v>
                </c:pt>
                <c:pt idx="184">
                  <c:v>0.39417160459030098</c:v>
                </c:pt>
                <c:pt idx="185">
                  <c:v>0.38828542112249365</c:v>
                </c:pt>
                <c:pt idx="186">
                  <c:v>0.38235754385512266</c:v>
                </c:pt>
                <c:pt idx="187">
                  <c:v>0.37638767745710777</c:v>
                </c:pt>
                <c:pt idx="188">
                  <c:v>0.37037552450544026</c:v>
                </c:pt>
                <c:pt idx="189">
                  <c:v>0.36432078547036512</c:v>
                </c:pt>
                <c:pt idx="190">
                  <c:v>0.35822315870045823</c:v>
                </c:pt>
                <c:pt idx="191">
                  <c:v>0.35208234040759784</c:v>
                </c:pt>
                <c:pt idx="192">
                  <c:v>0.34589802465182962</c:v>
                </c:pt>
                <c:pt idx="193">
                  <c:v>0.33966990332612479</c:v>
                </c:pt>
                <c:pt idx="194">
                  <c:v>0.3333976661410295</c:v>
                </c:pt>
                <c:pt idx="195">
                  <c:v>0.32708100060920642</c:v>
                </c:pt>
                <c:pt idx="196">
                  <c:v>0.32071959202986627</c:v>
                </c:pt>
                <c:pt idx="197">
                  <c:v>0.31431312347308921</c:v>
                </c:pt>
                <c:pt idx="198">
                  <c:v>0.30786127576403488</c:v>
                </c:pt>
                <c:pt idx="199">
                  <c:v>0.30136372746704149</c:v>
                </c:pt>
                <c:pt idx="200">
                  <c:v>0.29482015486961105</c:v>
                </c:pt>
                <c:pt idx="201">
                  <c:v>0.28823023196628211</c:v>
                </c:pt>
                <c:pt idx="202">
                  <c:v>0.28159363044238794</c:v>
                </c:pt>
                <c:pt idx="203">
                  <c:v>0.27491001965769951</c:v>
                </c:pt>
                <c:pt idx="204">
                  <c:v>0.26817906662995289</c:v>
                </c:pt>
                <c:pt idx="205">
                  <c:v>0.26140043601825969</c:v>
                </c:pt>
                <c:pt idx="206">
                  <c:v>0.25457379010640035</c:v>
                </c:pt>
                <c:pt idx="207">
                  <c:v>0.24769878878599871</c:v>
                </c:pt>
                <c:pt idx="208">
                  <c:v>0.24077508953957752</c:v>
                </c:pt>
                <c:pt idx="209">
                  <c:v>0.23380234742349418</c:v>
                </c:pt>
                <c:pt idx="210">
                  <c:v>0.22678021505075527</c:v>
                </c:pt>
                <c:pt idx="211">
                  <c:v>0.21970834257370944</c:v>
                </c:pt>
                <c:pt idx="212">
                  <c:v>0.21258637766661787</c:v>
                </c:pt>
                <c:pt idx="213">
                  <c:v>0.20541396550810107</c:v>
                </c:pt>
                <c:pt idx="214">
                  <c:v>0.19819074876346146</c:v>
                </c:pt>
                <c:pt idx="215">
                  <c:v>0.19091636756688063</c:v>
                </c:pt>
                <c:pt idx="216">
                  <c:v>0.18359045950349068</c:v>
                </c:pt>
                <c:pt idx="217">
                  <c:v>0.1762126595913184</c:v>
                </c:pt>
                <c:pt idx="218">
                  <c:v>0.16878260026310157</c:v>
                </c:pt>
                <c:pt idx="219">
                  <c:v>0.16129991134797653</c:v>
                </c:pt>
                <c:pt idx="220">
                  <c:v>0.15376422005303603</c:v>
                </c:pt>
                <c:pt idx="221">
                  <c:v>0.14617515094475636</c:v>
                </c:pt>
                <c:pt idx="222">
                  <c:v>0.13853232593029308</c:v>
                </c:pt>
                <c:pt idx="223">
                  <c:v>0.13083536423864398</c:v>
                </c:pt>
                <c:pt idx="224">
                  <c:v>0.12308388240167903</c:v>
                </c:pt>
                <c:pt idx="225">
                  <c:v>0.11527749423503558</c:v>
                </c:pt>
                <c:pt idx="226">
                  <c:v>0.10741581081887841</c:v>
                </c:pt>
                <c:pt idx="227">
                  <c:v>9.9498440478523464E-2</c:v>
                </c:pt>
                <c:pt idx="228">
                  <c:v>9.1524988764924334E-2</c:v>
                </c:pt>
                <c:pt idx="229">
                  <c:v>8.349505843502053E-2</c:v>
                </c:pt>
                <c:pt idx="230">
                  <c:v>7.5408249431946586E-2</c:v>
                </c:pt>
                <c:pt idx="231">
                  <c:v>6.7264158865100884E-2</c:v>
                </c:pt>
                <c:pt idx="232">
                  <c:v>5.9062380990073333E-2</c:v>
                </c:pt>
                <c:pt idx="233">
                  <c:v>5.0802507188431011E-2</c:v>
                </c:pt>
                <c:pt idx="234">
                  <c:v>4.2484125947360389E-2</c:v>
                </c:pt>
                <c:pt idx="235">
                  <c:v>3.4106822839165517E-2</c:v>
                </c:pt>
                <c:pt idx="236">
                  <c:v>2.5670180500620927E-2</c:v>
                </c:pt>
                <c:pt idx="237">
                  <c:v>1.7173778612178323E-2</c:v>
                </c:pt>
                <c:pt idx="238">
                  <c:v>8.6171938770259107E-3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</c:ser>
        <c:ser>
          <c:idx val="1"/>
          <c:order val="1"/>
          <c:tx>
            <c:v>Effect of Extra Payments</c:v>
          </c:tx>
          <c:spPr>
            <a:noFill/>
            <a:ln w="50800" cmpd="sng">
              <a:solidFill>
                <a:schemeClr val="accent6">
                  <a:lumMod val="75000"/>
                </a:schemeClr>
              </a:solidFill>
            </a:ln>
            <a:effectLst/>
          </c:spPr>
          <c:val>
            <c:numRef>
              <c:f>'Amortisation Proposed'!$I$2:$I$361</c:f>
              <c:numCache>
                <c:formatCode>0.00%</c:formatCode>
                <c:ptCount val="360"/>
                <c:pt idx="0">
                  <c:v>0.99840510099967805</c:v>
                </c:pt>
                <c:pt idx="1">
                  <c:v>0.99679890479810374</c:v>
                </c:pt>
                <c:pt idx="2">
                  <c:v>0.99518133137343501</c:v>
                </c:pt>
                <c:pt idx="3">
                  <c:v>0.99355230013700824</c:v>
                </c:pt>
                <c:pt idx="4">
                  <c:v>0.9919117299293233</c:v>
                </c:pt>
                <c:pt idx="5">
                  <c:v>0.99025953901600072</c:v>
                </c:pt>
                <c:pt idx="6">
                  <c:v>0.98859564508370867</c:v>
                </c:pt>
                <c:pt idx="7">
                  <c:v>0.98691996523606296</c:v>
                </c:pt>
                <c:pt idx="8">
                  <c:v>0.9852324159894964</c:v>
                </c:pt>
                <c:pt idx="9">
                  <c:v>0.98353291326909997</c:v>
                </c:pt>
                <c:pt idx="10">
                  <c:v>0.98182137240443412</c:v>
                </c:pt>
                <c:pt idx="11">
                  <c:v>0.97909770812531027</c:v>
                </c:pt>
                <c:pt idx="12">
                  <c:v>0.97635475122420923</c:v>
                </c:pt>
                <c:pt idx="13">
                  <c:v>0.97359236504505864</c:v>
                </c:pt>
                <c:pt idx="14">
                  <c:v>0.9708104119638058</c:v>
                </c:pt>
                <c:pt idx="15">
                  <c:v>0.96800875338156078</c:v>
                </c:pt>
                <c:pt idx="16">
                  <c:v>0.96518724971769143</c:v>
                </c:pt>
                <c:pt idx="17">
                  <c:v>0.96234576040286979</c:v>
                </c:pt>
                <c:pt idx="18">
                  <c:v>0.95948414387206815</c:v>
                </c:pt>
                <c:pt idx="19">
                  <c:v>0.95660225755750672</c:v>
                </c:pt>
                <c:pt idx="20">
                  <c:v>0.95369995788155026</c:v>
                </c:pt>
                <c:pt idx="21">
                  <c:v>0.95077710024955586</c:v>
                </c:pt>
                <c:pt idx="22">
                  <c:v>0.9478335390426682</c:v>
                </c:pt>
                <c:pt idx="23">
                  <c:v>0.94486912761056507</c:v>
                </c:pt>
                <c:pt idx="24">
                  <c:v>0.94188371826415129</c:v>
                </c:pt>
                <c:pt idx="25">
                  <c:v>0.93887716226820028</c:v>
                </c:pt>
                <c:pt idx="26">
                  <c:v>0.93584930983394476</c:v>
                </c:pt>
                <c:pt idx="27">
                  <c:v>0.93280001011161318</c:v>
                </c:pt>
                <c:pt idx="28">
                  <c:v>0.92972911118291512</c:v>
                </c:pt>
                <c:pt idx="29">
                  <c:v>0.92663646005347211</c:v>
                </c:pt>
                <c:pt idx="30">
                  <c:v>0.92352190264519551</c:v>
                </c:pt>
                <c:pt idx="31">
                  <c:v>0.92038528378861029</c:v>
                </c:pt>
                <c:pt idx="32">
                  <c:v>0.91722644721512425</c:v>
                </c:pt>
                <c:pt idx="33">
                  <c:v>0.91404523554924266</c:v>
                </c:pt>
                <c:pt idx="34">
                  <c:v>0.91084149030072781</c:v>
                </c:pt>
                <c:pt idx="35">
                  <c:v>0.90761505185670255</c:v>
                </c:pt>
                <c:pt idx="36">
                  <c:v>0.90436575947369879</c:v>
                </c:pt>
                <c:pt idx="37">
                  <c:v>0.9010934512696489</c:v>
                </c:pt>
                <c:pt idx="38">
                  <c:v>0.89779796421582014</c:v>
                </c:pt>
                <c:pt idx="39">
                  <c:v>0.89447913412869362</c:v>
                </c:pt>
                <c:pt idx="40">
                  <c:v>0.89113679566178317</c:v>
                </c:pt>
                <c:pt idx="41">
                  <c:v>0.88777078229739881</c:v>
                </c:pt>
                <c:pt idx="42">
                  <c:v>0.88438092633835008</c:v>
                </c:pt>
                <c:pt idx="43">
                  <c:v>0.88096705889959137</c:v>
                </c:pt>
                <c:pt idx="44">
                  <c:v>0.87752900989980809</c:v>
                </c:pt>
                <c:pt idx="45">
                  <c:v>0.87406660805294301</c:v>
                </c:pt>
                <c:pt idx="46">
                  <c:v>0.87057968085966275</c:v>
                </c:pt>
                <c:pt idx="47">
                  <c:v>0.86706805459876335</c:v>
                </c:pt>
                <c:pt idx="48">
                  <c:v>0.86353155431851591</c:v>
                </c:pt>
                <c:pt idx="49">
                  <c:v>0.85997000382795008</c:v>
                </c:pt>
                <c:pt idx="50">
                  <c:v>0.85638322568807612</c:v>
                </c:pt>
                <c:pt idx="51">
                  <c:v>0.85277104120304459</c:v>
                </c:pt>
                <c:pt idx="52">
                  <c:v>0.84913327041124409</c:v>
                </c:pt>
                <c:pt idx="53">
                  <c:v>0.84546973207633513</c:v>
                </c:pt>
                <c:pt idx="54">
                  <c:v>0.84178024367822046</c:v>
                </c:pt>
                <c:pt idx="55">
                  <c:v>0.83806462140395244</c:v>
                </c:pt>
                <c:pt idx="56">
                  <c:v>0.83432268013857513</c:v>
                </c:pt>
                <c:pt idx="57">
                  <c:v>0.8305542334559014</c:v>
                </c:pt>
                <c:pt idx="58">
                  <c:v>0.82675909360922539</c:v>
                </c:pt>
                <c:pt idx="59">
                  <c:v>0.82293707152196871</c:v>
                </c:pt>
                <c:pt idx="60">
                  <c:v>0.81908797677826062</c:v>
                </c:pt>
                <c:pt idx="61">
                  <c:v>0.81521161761345129</c:v>
                </c:pt>
                <c:pt idx="62">
                  <c:v>0.8113078009045579</c:v>
                </c:pt>
                <c:pt idx="63">
                  <c:v>0.8073763321606432</c:v>
                </c:pt>
                <c:pt idx="64">
                  <c:v>0.80341701551312572</c:v>
                </c:pt>
                <c:pt idx="65">
                  <c:v>0.79942965370602159</c:v>
                </c:pt>
                <c:pt idx="66">
                  <c:v>0.79541404808611726</c:v>
                </c:pt>
                <c:pt idx="67">
                  <c:v>0.79136999859307189</c:v>
                </c:pt>
                <c:pt idx="68">
                  <c:v>0.78729730374945084</c:v>
                </c:pt>
                <c:pt idx="69">
                  <c:v>0.78319576065068741</c:v>
                </c:pt>
                <c:pt idx="70">
                  <c:v>0.77906516495497447</c:v>
                </c:pt>
                <c:pt idx="71">
                  <c:v>0.77490531087308356</c:v>
                </c:pt>
                <c:pt idx="72">
                  <c:v>0.77071599115811251</c:v>
                </c:pt>
                <c:pt idx="73">
                  <c:v>0.7664969970951605</c:v>
                </c:pt>
                <c:pt idx="74">
                  <c:v>0.76224811849092922</c:v>
                </c:pt>
                <c:pt idx="75">
                  <c:v>0.7579691436632513</c:v>
                </c:pt>
                <c:pt idx="76">
                  <c:v>0.75365985943054392</c:v>
                </c:pt>
                <c:pt idx="77">
                  <c:v>0.74932005110118827</c:v>
                </c:pt>
                <c:pt idx="78">
                  <c:v>0.74494950246283309</c:v>
                </c:pt>
                <c:pt idx="79">
                  <c:v>0.74054799577162278</c:v>
                </c:pt>
                <c:pt idx="80">
                  <c:v>0.7361153117413497</c:v>
                </c:pt>
                <c:pt idx="81">
                  <c:v>0.73165122953252903</c:v>
                </c:pt>
                <c:pt idx="82">
                  <c:v>0.72715552674139572</c:v>
                </c:pt>
                <c:pt idx="83">
                  <c:v>0.72262797938882528</c:v>
                </c:pt>
                <c:pt idx="84">
                  <c:v>0.71806836190917411</c:v>
                </c:pt>
                <c:pt idx="85">
                  <c:v>0.71347644713904212</c:v>
                </c:pt>
                <c:pt idx="86">
                  <c:v>0.70885200630595502</c:v>
                </c:pt>
                <c:pt idx="87">
                  <c:v>0.70419480901696685</c:v>
                </c:pt>
                <c:pt idx="88">
                  <c:v>0.69950462324718166</c:v>
                </c:pt>
                <c:pt idx="89">
                  <c:v>0.69478121532819381</c:v>
                </c:pt>
                <c:pt idx="90">
                  <c:v>0.69002434993644657</c:v>
                </c:pt>
                <c:pt idx="91">
                  <c:v>0.68523379008150764</c:v>
                </c:pt>
                <c:pt idx="92">
                  <c:v>0.68040929709426301</c:v>
                </c:pt>
                <c:pt idx="93">
                  <c:v>0.6755506306150254</c:v>
                </c:pt>
                <c:pt idx="94">
                  <c:v>0.67065754858155979</c:v>
                </c:pt>
                <c:pt idx="95">
                  <c:v>0.66572980721702379</c:v>
                </c:pt>
                <c:pt idx="96">
                  <c:v>0.66076716101782229</c:v>
                </c:pt>
                <c:pt idx="97">
                  <c:v>0.65576936274137665</c:v>
                </c:pt>
                <c:pt idx="98">
                  <c:v>0.65073616339380613</c:v>
                </c:pt>
                <c:pt idx="99">
                  <c:v>0.54566731221752363</c:v>
                </c:pt>
                <c:pt idx="100">
                  <c:v>0.539854223345409</c:v>
                </c:pt>
                <c:pt idx="101">
                  <c:v>0.53399995842711701</c:v>
                </c:pt>
                <c:pt idx="102">
                  <c:v>0.52810422579898708</c:v>
                </c:pt>
                <c:pt idx="103">
                  <c:v>0.52216673173140793</c:v>
                </c:pt>
                <c:pt idx="104">
                  <c:v>0.51618718041418343</c:v>
                </c:pt>
                <c:pt idx="105">
                  <c:v>0.51016527394179523</c:v>
                </c:pt>
                <c:pt idx="106">
                  <c:v>0.5041007122985609</c:v>
                </c:pt>
                <c:pt idx="107">
                  <c:v>0.49799319334368708</c:v>
                </c:pt>
                <c:pt idx="108">
                  <c:v>0.49184241279621621</c:v>
                </c:pt>
                <c:pt idx="109">
                  <c:v>0.48564806421986739</c:v>
                </c:pt>
                <c:pt idx="110">
                  <c:v>0.47940983900776946</c:v>
                </c:pt>
                <c:pt idx="111">
                  <c:v>0.47312742636708582</c:v>
                </c:pt>
                <c:pt idx="112">
                  <c:v>0.46680051330353067</c:v>
                </c:pt>
                <c:pt idx="113">
                  <c:v>0.46042878460577535</c:v>
                </c:pt>
                <c:pt idx="114">
                  <c:v>0.45401192282974429</c:v>
                </c:pt>
                <c:pt idx="115">
                  <c:v>0.44754960828279966</c:v>
                </c:pt>
                <c:pt idx="116">
                  <c:v>0.44104151900781419</c:v>
                </c:pt>
                <c:pt idx="117">
                  <c:v>0.43448733076713081</c:v>
                </c:pt>
                <c:pt idx="118">
                  <c:v>0.42788671702640935</c:v>
                </c:pt>
                <c:pt idx="119">
                  <c:v>0.42123934893835774</c:v>
                </c:pt>
                <c:pt idx="120">
                  <c:v>0.41454489532634908</c:v>
                </c:pt>
                <c:pt idx="121">
                  <c:v>0.40780302266792201</c:v>
                </c:pt>
                <c:pt idx="122">
                  <c:v>0.40101339507816447</c:v>
                </c:pt>
                <c:pt idx="123">
                  <c:v>0.39417567429297945</c:v>
                </c:pt>
                <c:pt idx="124">
                  <c:v>0.38728951965223274</c:v>
                </c:pt>
                <c:pt idx="125">
                  <c:v>0.38035458808278072</c:v>
                </c:pt>
                <c:pt idx="126">
                  <c:v>0.37337053408137844</c:v>
                </c:pt>
                <c:pt idx="127">
                  <c:v>0.36633700969746613</c:v>
                </c:pt>
                <c:pt idx="128">
                  <c:v>0.35925366451583451</c:v>
                </c:pt>
                <c:pt idx="129">
                  <c:v>0.35212014563916633</c:v>
                </c:pt>
                <c:pt idx="130">
                  <c:v>0.34493609767045513</c:v>
                </c:pt>
                <c:pt idx="131">
                  <c:v>0.33770116269529882</c:v>
                </c:pt>
                <c:pt idx="132">
                  <c:v>0.33041498026406851</c:v>
                </c:pt>
                <c:pt idx="133">
                  <c:v>0.3230771873739503</c:v>
                </c:pt>
                <c:pt idx="134">
                  <c:v>0.31568741845086046</c:v>
                </c:pt>
                <c:pt idx="135">
                  <c:v>0.30824530533123207</c:v>
                </c:pt>
                <c:pt idx="136">
                  <c:v>0.30075047724367299</c:v>
                </c:pt>
                <c:pt idx="137">
                  <c:v>0.29320256079049367</c:v>
                </c:pt>
                <c:pt idx="138">
                  <c:v>0.28560117992910433</c:v>
                </c:pt>
                <c:pt idx="139">
                  <c:v>0.27794595595328014</c:v>
                </c:pt>
                <c:pt idx="140">
                  <c:v>0.2702365074742939</c:v>
                </c:pt>
                <c:pt idx="141">
                  <c:v>0.26247245040191475</c:v>
                </c:pt>
                <c:pt idx="142">
                  <c:v>0.25465339792527297</c:v>
                </c:pt>
                <c:pt idx="143">
                  <c:v>0.24677896049358833</c:v>
                </c:pt>
                <c:pt idx="144">
                  <c:v>0.23884874579676257</c:v>
                </c:pt>
                <c:pt idx="145">
                  <c:v>0.23086235874583433</c:v>
                </c:pt>
                <c:pt idx="146">
                  <c:v>0.22281940145329532</c:v>
                </c:pt>
                <c:pt idx="147">
                  <c:v>0.21471947321326748</c:v>
                </c:pt>
                <c:pt idx="148">
                  <c:v>0.20656217048153944</c:v>
                </c:pt>
                <c:pt idx="149">
                  <c:v>0.19834708685546168</c:v>
                </c:pt>
                <c:pt idx="150">
                  <c:v>0.19007381305369919</c:v>
                </c:pt>
                <c:pt idx="151">
                  <c:v>0.18174193689584089</c:v>
                </c:pt>
                <c:pt idx="152">
                  <c:v>0.17335104328186443</c:v>
                </c:pt>
                <c:pt idx="153">
                  <c:v>0.16490071417145563</c:v>
                </c:pt>
                <c:pt idx="154">
                  <c:v>0.15639052856318145</c:v>
                </c:pt>
                <c:pt idx="155">
                  <c:v>0.14782006247351528</c:v>
                </c:pt>
                <c:pt idx="156">
                  <c:v>0.13918888891571402</c:v>
                </c:pt>
                <c:pt idx="157">
                  <c:v>0.13049657787854499</c:v>
                </c:pt>
                <c:pt idx="158">
                  <c:v>0.12174269630486266</c:v>
                </c:pt>
                <c:pt idx="159">
                  <c:v>0.11292680807003344</c:v>
                </c:pt>
                <c:pt idx="160">
                  <c:v>0.1040484739602075</c:v>
                </c:pt>
                <c:pt idx="161">
                  <c:v>9.5107251650436958E-2</c:v>
                </c:pt>
                <c:pt idx="162">
                  <c:v>8.6102695682638883E-2</c:v>
                </c:pt>
                <c:pt idx="163">
                  <c:v>7.7034357443402229E-2</c:v>
                </c:pt>
                <c:pt idx="164">
                  <c:v>6.7901785141637652E-2</c:v>
                </c:pt>
                <c:pt idx="165">
                  <c:v>5.8704523786068906E-2</c:v>
                </c:pt>
                <c:pt idx="166">
                  <c:v>4.9442115162564894E-2</c:v>
                </c:pt>
                <c:pt idx="167">
                  <c:v>4.0114097811311054E-2</c:v>
                </c:pt>
                <c:pt idx="168">
                  <c:v>3.0720007003819171E-2</c:v>
                </c:pt>
                <c:pt idx="169">
                  <c:v>2.1259374719774217E-2</c:v>
                </c:pt>
                <c:pt idx="170">
                  <c:v>1.1731729623717276E-2</c:v>
                </c:pt>
                <c:pt idx="171">
                  <c:v>2.1365970415632672E-3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505984"/>
        <c:axId val="46514944"/>
      </c:areaChart>
      <c:catAx>
        <c:axId val="4650598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14944"/>
        <c:crosses val="autoZero"/>
        <c:auto val="1"/>
        <c:lblAlgn val="ctr"/>
        <c:lblOffset val="100"/>
        <c:noMultiLvlLbl val="0"/>
      </c:catAx>
      <c:valAx>
        <c:axId val="465149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6">
                <a:lumMod val="75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505984"/>
        <c:crosses val="autoZero"/>
        <c:crossBetween val="midCat"/>
        <c:majorUnit val="0.25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1160861</xdr:colOff>
      <xdr:row>0</xdr:row>
      <xdr:rowOff>11434</xdr:rowOff>
    </xdr:from>
    <xdr:to>
      <xdr:col>9</xdr:col>
      <xdr:colOff>19844</xdr:colOff>
      <xdr:row>6</xdr:row>
      <xdr:rowOff>12704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3830" y="11434"/>
          <a:ext cx="1785936" cy="1191895"/>
        </a:xfrm>
        <a:prstGeom prst="rect">
          <a:avLst/>
        </a:prstGeom>
      </xdr:spPr>
    </xdr:pic>
    <xdr:clientData/>
  </xdr:twoCellAnchor>
  <xdr:twoCellAnchor>
    <xdr:from>
      <xdr:col>0</xdr:col>
      <xdr:colOff>105172</xdr:colOff>
      <xdr:row>13</xdr:row>
      <xdr:rowOff>136525</xdr:rowOff>
    </xdr:from>
    <xdr:to>
      <xdr:col>8</xdr:col>
      <xdr:colOff>0</xdr:colOff>
      <xdr:row>25</xdr:row>
      <xdr:rowOff>89297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30</xdr:row>
      <xdr:rowOff>38100</xdr:rowOff>
    </xdr:from>
    <xdr:to>
      <xdr:col>2</xdr:col>
      <xdr:colOff>1393560</xdr:colOff>
      <xdr:row>36</xdr:row>
      <xdr:rowOff>14872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72125"/>
          <a:ext cx="3517635" cy="948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54"/>
    <pageSetUpPr fitToPage="1"/>
  </sheetPr>
  <dimension ref="A1:M207"/>
  <sheetViews>
    <sheetView showGridLines="0" tabSelected="1" zoomScaleNormal="100" workbookViewId="0">
      <selection activeCell="C13" sqref="C13"/>
    </sheetView>
  </sheetViews>
  <sheetFormatPr defaultRowHeight="12.75" x14ac:dyDescent="0.2"/>
  <cols>
    <col min="1" max="1" width="1.7109375" style="2" customWidth="1"/>
    <col min="2" max="2" width="30.140625" style="4" customWidth="1"/>
    <col min="3" max="3" width="24.28515625" style="2" customWidth="1"/>
    <col min="4" max="4" width="19.7109375" style="2" customWidth="1"/>
    <col min="5" max="5" width="3.85546875" style="3" customWidth="1"/>
    <col min="6" max="6" width="28.85546875" style="2" customWidth="1"/>
    <col min="7" max="7" width="24.28515625" style="2" customWidth="1"/>
    <col min="8" max="8" width="19.7109375" style="2" customWidth="1"/>
    <col min="9" max="9" width="0" style="2" hidden="1" customWidth="1"/>
    <col min="10" max="238" width="17.7109375" style="2" bestFit="1" customWidth="1"/>
    <col min="239" max="239" width="12.140625" style="2" bestFit="1" customWidth="1"/>
    <col min="240" max="16384" width="9.140625" style="2"/>
  </cols>
  <sheetData>
    <row r="1" spans="1:13" s="1" customFormat="1" ht="15.75" customHeight="1" x14ac:dyDescent="0.2">
      <c r="A1" s="11"/>
      <c r="B1" s="39" t="s">
        <v>0</v>
      </c>
      <c r="C1" s="39"/>
      <c r="D1" s="39"/>
      <c r="E1" s="39"/>
      <c r="F1" s="39"/>
      <c r="G1" s="39"/>
      <c r="H1" s="12"/>
    </row>
    <row r="2" spans="1:13" ht="15.75" customHeight="1" x14ac:dyDescent="0.2">
      <c r="A2" s="11"/>
      <c r="B2" s="39"/>
      <c r="C2" s="39"/>
      <c r="D2" s="39"/>
      <c r="E2" s="39"/>
      <c r="F2" s="39"/>
      <c r="G2" s="39"/>
      <c r="H2" s="12"/>
    </row>
    <row r="3" spans="1:13" ht="15.75" customHeight="1" x14ac:dyDescent="0.2">
      <c r="A3" s="11"/>
      <c r="B3" s="39"/>
      <c r="C3" s="39"/>
      <c r="D3" s="39"/>
      <c r="E3" s="39"/>
      <c r="F3" s="39"/>
      <c r="G3" s="39"/>
      <c r="H3" s="12"/>
    </row>
    <row r="4" spans="1:13" ht="15.75" customHeight="1" x14ac:dyDescent="0.2">
      <c r="A4" s="11"/>
      <c r="B4" s="39"/>
      <c r="C4" s="39"/>
      <c r="D4" s="39"/>
      <c r="E4" s="39"/>
      <c r="F4" s="39"/>
      <c r="G4" s="39"/>
      <c r="H4" s="12"/>
    </row>
    <row r="5" spans="1:13" ht="15.75" customHeight="1" x14ac:dyDescent="0.2">
      <c r="A5" s="11"/>
      <c r="B5" s="39"/>
      <c r="C5" s="39"/>
      <c r="D5" s="39"/>
      <c r="E5" s="39"/>
      <c r="F5" s="39"/>
      <c r="G5" s="39"/>
      <c r="H5" s="12"/>
    </row>
    <row r="6" spans="1:13" ht="15.75" customHeight="1" x14ac:dyDescent="0.2">
      <c r="A6" s="11"/>
      <c r="B6" s="39"/>
      <c r="C6" s="39"/>
      <c r="D6" s="39"/>
      <c r="E6" s="39"/>
      <c r="F6" s="39"/>
      <c r="G6" s="39"/>
      <c r="H6" s="12"/>
      <c r="M6" s="5"/>
    </row>
    <row r="7" spans="1:13" ht="15.95" customHeight="1" x14ac:dyDescent="0.2">
      <c r="A7" s="11"/>
      <c r="B7" s="13"/>
      <c r="C7" s="13"/>
      <c r="D7" s="13"/>
      <c r="E7" s="11"/>
      <c r="F7" s="11"/>
      <c r="G7" s="11"/>
      <c r="H7" s="11"/>
    </row>
    <row r="8" spans="1:13" ht="15.95" customHeight="1" x14ac:dyDescent="0.2">
      <c r="B8" s="44" t="s">
        <v>1</v>
      </c>
      <c r="C8" s="29" t="s">
        <v>2</v>
      </c>
      <c r="D8" s="28">
        <v>1000000</v>
      </c>
      <c r="E8" s="6"/>
      <c r="F8" s="24"/>
      <c r="G8" s="23"/>
      <c r="H8" s="22"/>
    </row>
    <row r="9" spans="1:13" ht="15.95" customHeight="1" x14ac:dyDescent="0.2">
      <c r="B9" s="45"/>
      <c r="C9" s="30" t="s">
        <v>3</v>
      </c>
      <c r="D9" s="31">
        <v>8.5000000000000006E-2</v>
      </c>
      <c r="E9" s="6"/>
      <c r="F9" s="24"/>
      <c r="G9" s="23"/>
      <c r="H9" s="22"/>
    </row>
    <row r="10" spans="1:13" ht="15.95" customHeight="1" x14ac:dyDescent="0.2">
      <c r="B10" s="46"/>
      <c r="C10" s="32" t="s">
        <v>4</v>
      </c>
      <c r="D10" s="33">
        <v>240</v>
      </c>
      <c r="E10" s="6"/>
      <c r="F10" s="24"/>
      <c r="G10" s="23"/>
      <c r="H10" s="22"/>
    </row>
    <row r="11" spans="1:13" ht="15.95" customHeight="1" x14ac:dyDescent="0.2">
      <c r="B11" s="7"/>
      <c r="C11" s="7"/>
      <c r="D11" s="8"/>
      <c r="E11" s="9"/>
      <c r="F11" s="9"/>
      <c r="G11" s="9"/>
      <c r="H11" s="10"/>
    </row>
    <row r="12" spans="1:13" ht="15.95" customHeight="1" x14ac:dyDescent="0.2">
      <c r="B12" s="47" t="s">
        <v>14</v>
      </c>
      <c r="C12" s="27" t="s">
        <v>16</v>
      </c>
      <c r="D12" s="28">
        <v>1000</v>
      </c>
      <c r="E12" s="9"/>
      <c r="F12" s="48" t="s">
        <v>15</v>
      </c>
      <c r="G12" s="27" t="s">
        <v>16</v>
      </c>
      <c r="H12" s="28">
        <v>100000</v>
      </c>
    </row>
    <row r="13" spans="1:13" ht="15.95" customHeight="1" x14ac:dyDescent="0.2">
      <c r="B13" s="47"/>
      <c r="C13" s="27" t="s">
        <v>17</v>
      </c>
      <c r="D13" s="34">
        <v>12</v>
      </c>
      <c r="E13" s="9"/>
      <c r="F13" s="48"/>
      <c r="G13" s="27" t="s">
        <v>5</v>
      </c>
      <c r="H13" s="34">
        <v>100</v>
      </c>
    </row>
    <row r="14" spans="1:13" ht="15.95" customHeight="1" x14ac:dyDescent="0.2">
      <c r="B14" s="7"/>
      <c r="C14" s="7"/>
      <c r="D14" s="8"/>
      <c r="E14" s="9"/>
      <c r="F14" s="9"/>
      <c r="G14" s="9"/>
      <c r="H14" s="10"/>
    </row>
    <row r="15" spans="1:13" ht="15.95" customHeight="1" x14ac:dyDescent="0.2">
      <c r="B15" s="7"/>
      <c r="C15" s="7"/>
      <c r="D15" s="8"/>
      <c r="E15" s="9"/>
      <c r="F15" s="9"/>
      <c r="G15" s="9"/>
      <c r="H15" s="10"/>
    </row>
    <row r="16" spans="1:13" ht="15.95" customHeight="1" x14ac:dyDescent="0.2">
      <c r="B16" s="7"/>
      <c r="C16" s="7"/>
      <c r="D16" s="8"/>
      <c r="E16" s="9"/>
      <c r="F16" s="9"/>
      <c r="G16" s="9"/>
      <c r="H16" s="10"/>
    </row>
    <row r="28" spans="2:8" ht="14.25" x14ac:dyDescent="0.2">
      <c r="B28" s="40" t="s">
        <v>21</v>
      </c>
      <c r="C28" s="27" t="s">
        <v>19</v>
      </c>
      <c r="D28" s="28">
        <f>'Amortisation Original'!C362</f>
        <v>2082775.76007727</v>
      </c>
      <c r="F28" s="41" t="s">
        <v>22</v>
      </c>
      <c r="G28" s="27" t="s">
        <v>19</v>
      </c>
      <c r="H28" s="28">
        <f>'Amortisation Proposed'!C362</f>
        <v>1494807.6926593219</v>
      </c>
    </row>
    <row r="29" spans="2:8" ht="14.25" x14ac:dyDescent="0.2">
      <c r="B29" s="40"/>
      <c r="C29" s="27" t="s">
        <v>20</v>
      </c>
      <c r="D29" s="28">
        <f>'Amortisation Original'!D362</f>
        <v>1082775.7600772805</v>
      </c>
      <c r="F29" s="42"/>
      <c r="G29" s="27" t="s">
        <v>20</v>
      </c>
      <c r="H29" s="28">
        <f>'Amortisation Proposed'!D362</f>
        <v>755807.6926593266</v>
      </c>
    </row>
    <row r="30" spans="2:8" ht="15" x14ac:dyDescent="0.2">
      <c r="F30" s="43"/>
      <c r="G30" s="36" t="s">
        <v>23</v>
      </c>
      <c r="H30" s="35">
        <f>D28-H28</f>
        <v>587968.06741794804</v>
      </c>
    </row>
    <row r="32" spans="2:8" x14ac:dyDescent="0.2">
      <c r="B32"/>
      <c r="C32"/>
    </row>
    <row r="38" spans="2:2" x14ac:dyDescent="0.2">
      <c r="B38" s="37" t="s">
        <v>25</v>
      </c>
    </row>
    <row r="39" spans="2:2" x14ac:dyDescent="0.2">
      <c r="B39" s="38" t="s">
        <v>24</v>
      </c>
    </row>
    <row r="137" spans="2:7" x14ac:dyDescent="0.2">
      <c r="B137" s="14"/>
      <c r="C137" s="7"/>
      <c r="E137" s="9"/>
      <c r="F137" s="9"/>
      <c r="G137" s="9"/>
    </row>
    <row r="138" spans="2:7" x14ac:dyDescent="0.2">
      <c r="B138" s="14"/>
      <c r="C138" s="7"/>
      <c r="E138" s="9"/>
      <c r="F138" s="9"/>
      <c r="G138" s="9"/>
    </row>
    <row r="139" spans="2:7" x14ac:dyDescent="0.2">
      <c r="B139" s="14"/>
      <c r="C139" s="7"/>
      <c r="E139" s="9"/>
      <c r="F139" s="9"/>
      <c r="G139" s="9"/>
    </row>
    <row r="140" spans="2:7" x14ac:dyDescent="0.2">
      <c r="B140" s="14"/>
      <c r="C140" s="7"/>
      <c r="E140" s="9"/>
      <c r="F140" s="9"/>
      <c r="G140" s="9"/>
    </row>
    <row r="141" spans="2:7" x14ac:dyDescent="0.2">
      <c r="B141" s="14"/>
      <c r="C141" s="7"/>
      <c r="E141" s="9"/>
      <c r="F141" s="9"/>
      <c r="G141" s="9"/>
    </row>
    <row r="142" spans="2:7" x14ac:dyDescent="0.2">
      <c r="B142" s="14"/>
      <c r="C142" s="7"/>
      <c r="E142" s="9"/>
      <c r="F142" s="9"/>
      <c r="G142" s="9"/>
    </row>
    <row r="143" spans="2:7" x14ac:dyDescent="0.2">
      <c r="B143" s="14"/>
      <c r="C143" s="7"/>
      <c r="E143" s="9"/>
      <c r="F143" s="9"/>
      <c r="G143" s="9"/>
    </row>
    <row r="144" spans="2:7" x14ac:dyDescent="0.2">
      <c r="B144" s="14"/>
      <c r="C144" s="7"/>
      <c r="E144" s="9"/>
      <c r="F144" s="9"/>
      <c r="G144" s="9"/>
    </row>
    <row r="145" spans="2:7" x14ac:dyDescent="0.2">
      <c r="B145" s="14"/>
      <c r="C145" s="7"/>
      <c r="E145" s="9"/>
      <c r="F145" s="9"/>
      <c r="G145" s="9"/>
    </row>
    <row r="146" spans="2:7" x14ac:dyDescent="0.2">
      <c r="B146" s="14"/>
      <c r="C146" s="7"/>
      <c r="E146" s="9"/>
      <c r="F146" s="9"/>
      <c r="G146" s="9"/>
    </row>
    <row r="147" spans="2:7" x14ac:dyDescent="0.2">
      <c r="B147" s="14"/>
      <c r="C147" s="7"/>
      <c r="E147" s="9"/>
      <c r="F147" s="9"/>
      <c r="G147" s="9"/>
    </row>
    <row r="148" spans="2:7" x14ac:dyDescent="0.2">
      <c r="B148" s="14"/>
      <c r="C148" s="7"/>
      <c r="E148" s="9"/>
      <c r="F148" s="9"/>
      <c r="G148" s="9"/>
    </row>
    <row r="149" spans="2:7" x14ac:dyDescent="0.2">
      <c r="B149" s="14"/>
      <c r="C149" s="7"/>
      <c r="E149" s="9"/>
      <c r="F149" s="9"/>
      <c r="G149" s="9"/>
    </row>
    <row r="150" spans="2:7" x14ac:dyDescent="0.2">
      <c r="B150" s="14"/>
      <c r="C150" s="7"/>
      <c r="E150" s="9"/>
      <c r="F150" s="9"/>
      <c r="G150" s="9"/>
    </row>
    <row r="151" spans="2:7" x14ac:dyDescent="0.2">
      <c r="B151" s="14"/>
      <c r="C151" s="7"/>
      <c r="E151" s="9"/>
      <c r="F151" s="9"/>
      <c r="G151" s="9"/>
    </row>
    <row r="152" spans="2:7" x14ac:dyDescent="0.2">
      <c r="B152" s="14"/>
      <c r="C152" s="7"/>
      <c r="E152" s="9"/>
      <c r="F152" s="9"/>
      <c r="G152" s="9"/>
    </row>
    <row r="153" spans="2:7" x14ac:dyDescent="0.2">
      <c r="B153" s="14"/>
      <c r="C153" s="7"/>
      <c r="E153" s="9"/>
      <c r="F153" s="9"/>
      <c r="G153" s="9"/>
    </row>
    <row r="154" spans="2:7" x14ac:dyDescent="0.2">
      <c r="B154" s="14"/>
      <c r="C154" s="7"/>
      <c r="E154" s="9"/>
      <c r="F154" s="9"/>
      <c r="G154" s="9"/>
    </row>
    <row r="155" spans="2:7" x14ac:dyDescent="0.2">
      <c r="B155" s="14"/>
      <c r="C155" s="7"/>
      <c r="E155" s="9"/>
      <c r="F155" s="9"/>
      <c r="G155" s="9"/>
    </row>
    <row r="156" spans="2:7" x14ac:dyDescent="0.2">
      <c r="B156" s="14"/>
      <c r="C156" s="7"/>
      <c r="E156" s="9"/>
      <c r="F156" s="9"/>
      <c r="G156" s="9"/>
    </row>
    <row r="157" spans="2:7" x14ac:dyDescent="0.2">
      <c r="B157" s="14"/>
      <c r="C157" s="7"/>
      <c r="E157" s="9"/>
      <c r="F157" s="9"/>
      <c r="G157" s="9"/>
    </row>
    <row r="158" spans="2:7" x14ac:dyDescent="0.2">
      <c r="B158" s="14"/>
      <c r="C158" s="7"/>
      <c r="E158" s="9"/>
      <c r="F158" s="9"/>
      <c r="G158" s="9"/>
    </row>
    <row r="159" spans="2:7" x14ac:dyDescent="0.2">
      <c r="B159" s="14"/>
      <c r="C159" s="7"/>
      <c r="E159" s="9"/>
      <c r="F159" s="9"/>
      <c r="G159" s="9"/>
    </row>
    <row r="160" spans="2:7" x14ac:dyDescent="0.2">
      <c r="B160" s="14"/>
      <c r="C160" s="7"/>
      <c r="E160" s="9"/>
      <c r="F160" s="9"/>
      <c r="G160" s="9"/>
    </row>
    <row r="161" spans="2:7" x14ac:dyDescent="0.2">
      <c r="B161" s="14"/>
      <c r="C161" s="7"/>
      <c r="E161" s="9"/>
      <c r="F161" s="9"/>
      <c r="G161" s="9"/>
    </row>
    <row r="162" spans="2:7" x14ac:dyDescent="0.2">
      <c r="B162" s="14"/>
      <c r="C162" s="7"/>
      <c r="E162" s="9"/>
      <c r="F162" s="9"/>
      <c r="G162" s="9"/>
    </row>
    <row r="163" spans="2:7" x14ac:dyDescent="0.2">
      <c r="B163" s="14"/>
      <c r="C163" s="7"/>
      <c r="E163" s="9"/>
      <c r="F163" s="9"/>
      <c r="G163" s="9"/>
    </row>
    <row r="164" spans="2:7" x14ac:dyDescent="0.2">
      <c r="B164" s="14"/>
      <c r="C164" s="7"/>
      <c r="E164" s="9"/>
      <c r="F164" s="9"/>
      <c r="G164" s="9"/>
    </row>
    <row r="165" spans="2:7" x14ac:dyDescent="0.2">
      <c r="B165" s="14"/>
      <c r="C165" s="7"/>
      <c r="E165" s="9"/>
      <c r="F165" s="9"/>
      <c r="G165" s="9"/>
    </row>
    <row r="166" spans="2:7" x14ac:dyDescent="0.2">
      <c r="B166" s="14"/>
      <c r="C166" s="7"/>
      <c r="E166" s="9"/>
      <c r="F166" s="9"/>
      <c r="G166" s="9"/>
    </row>
    <row r="167" spans="2:7" x14ac:dyDescent="0.2">
      <c r="B167" s="14"/>
      <c r="C167" s="7"/>
      <c r="E167" s="9"/>
      <c r="F167" s="9"/>
      <c r="G167" s="9"/>
    </row>
    <row r="168" spans="2:7" x14ac:dyDescent="0.2">
      <c r="B168" s="14"/>
      <c r="C168" s="7"/>
      <c r="E168" s="9"/>
      <c r="F168" s="9"/>
      <c r="G168" s="9"/>
    </row>
    <row r="169" spans="2:7" x14ac:dyDescent="0.2">
      <c r="B169" s="14"/>
      <c r="C169" s="7"/>
      <c r="E169" s="9"/>
      <c r="F169" s="9"/>
      <c r="G169" s="9"/>
    </row>
    <row r="170" spans="2:7" x14ac:dyDescent="0.2">
      <c r="B170" s="14"/>
      <c r="C170" s="7"/>
      <c r="E170" s="9"/>
      <c r="F170" s="9"/>
      <c r="G170" s="9"/>
    </row>
    <row r="171" spans="2:7" x14ac:dyDescent="0.2">
      <c r="B171" s="14"/>
      <c r="C171" s="7"/>
      <c r="E171" s="9"/>
      <c r="F171" s="9"/>
      <c r="G171" s="9"/>
    </row>
    <row r="172" spans="2:7" x14ac:dyDescent="0.2">
      <c r="B172" s="14"/>
      <c r="C172" s="7"/>
      <c r="E172" s="9"/>
      <c r="F172" s="9"/>
      <c r="G172" s="9"/>
    </row>
    <row r="173" spans="2:7" x14ac:dyDescent="0.2">
      <c r="B173" s="14"/>
      <c r="C173" s="7"/>
      <c r="E173" s="9"/>
      <c r="F173" s="9"/>
      <c r="G173" s="9"/>
    </row>
    <row r="174" spans="2:7" x14ac:dyDescent="0.2">
      <c r="B174" s="14"/>
      <c r="C174" s="7"/>
      <c r="E174" s="9"/>
      <c r="F174" s="9"/>
      <c r="G174" s="9"/>
    </row>
    <row r="175" spans="2:7" x14ac:dyDescent="0.2">
      <c r="B175" s="14"/>
      <c r="C175" s="7"/>
      <c r="E175" s="9"/>
      <c r="F175" s="9"/>
      <c r="G175" s="9"/>
    </row>
    <row r="176" spans="2:7" x14ac:dyDescent="0.2">
      <c r="B176" s="14"/>
      <c r="C176" s="7"/>
      <c r="E176" s="9"/>
      <c r="F176" s="9"/>
      <c r="G176" s="9"/>
    </row>
    <row r="177" spans="2:7" x14ac:dyDescent="0.2">
      <c r="B177" s="14"/>
      <c r="C177" s="7"/>
      <c r="E177" s="9"/>
      <c r="F177" s="9"/>
      <c r="G177" s="9"/>
    </row>
    <row r="178" spans="2:7" x14ac:dyDescent="0.2">
      <c r="B178" s="14"/>
      <c r="C178" s="7"/>
      <c r="E178" s="9"/>
      <c r="F178" s="9"/>
      <c r="G178" s="9"/>
    </row>
    <row r="179" spans="2:7" x14ac:dyDescent="0.2">
      <c r="B179" s="14"/>
      <c r="C179" s="7"/>
      <c r="E179" s="9"/>
      <c r="F179" s="9"/>
      <c r="G179" s="9"/>
    </row>
    <row r="180" spans="2:7" x14ac:dyDescent="0.2">
      <c r="B180" s="14"/>
      <c r="C180" s="7"/>
      <c r="E180" s="9"/>
      <c r="F180" s="9"/>
      <c r="G180" s="9"/>
    </row>
    <row r="181" spans="2:7" x14ac:dyDescent="0.2">
      <c r="B181" s="14"/>
      <c r="C181" s="7"/>
      <c r="E181" s="9"/>
      <c r="F181" s="9"/>
      <c r="G181" s="9"/>
    </row>
    <row r="182" spans="2:7" x14ac:dyDescent="0.2">
      <c r="B182" s="14"/>
      <c r="C182" s="7"/>
      <c r="E182" s="9"/>
      <c r="F182" s="9"/>
      <c r="G182" s="9"/>
    </row>
    <row r="183" spans="2:7" x14ac:dyDescent="0.2">
      <c r="B183" s="14"/>
      <c r="C183" s="7"/>
      <c r="E183" s="9"/>
      <c r="F183" s="9"/>
      <c r="G183" s="9"/>
    </row>
    <row r="184" spans="2:7" x14ac:dyDescent="0.2">
      <c r="B184" s="14"/>
      <c r="C184" s="7"/>
      <c r="E184" s="9"/>
      <c r="F184" s="9"/>
      <c r="G184" s="9"/>
    </row>
    <row r="185" spans="2:7" x14ac:dyDescent="0.2">
      <c r="B185" s="14"/>
      <c r="C185" s="7"/>
      <c r="E185" s="9"/>
      <c r="F185" s="9"/>
      <c r="G185" s="9"/>
    </row>
    <row r="186" spans="2:7" x14ac:dyDescent="0.2">
      <c r="B186" s="14"/>
      <c r="C186" s="7"/>
      <c r="E186" s="9"/>
      <c r="F186" s="9"/>
      <c r="G186" s="9"/>
    </row>
    <row r="187" spans="2:7" x14ac:dyDescent="0.2">
      <c r="B187" s="14"/>
      <c r="C187" s="7"/>
      <c r="E187" s="9"/>
      <c r="F187" s="9"/>
      <c r="G187" s="9"/>
    </row>
    <row r="188" spans="2:7" x14ac:dyDescent="0.2">
      <c r="B188" s="14"/>
      <c r="C188" s="7"/>
      <c r="E188" s="9"/>
      <c r="F188" s="9"/>
      <c r="G188" s="9"/>
    </row>
    <row r="189" spans="2:7" x14ac:dyDescent="0.2">
      <c r="B189" s="14"/>
      <c r="C189" s="7"/>
      <c r="E189" s="9"/>
      <c r="F189" s="9"/>
      <c r="G189" s="9"/>
    </row>
    <row r="190" spans="2:7" x14ac:dyDescent="0.2">
      <c r="B190" s="14"/>
      <c r="C190" s="7"/>
      <c r="E190" s="9"/>
      <c r="F190" s="9"/>
      <c r="G190" s="9"/>
    </row>
    <row r="191" spans="2:7" x14ac:dyDescent="0.2">
      <c r="B191" s="14"/>
      <c r="C191" s="7"/>
      <c r="E191" s="9"/>
      <c r="F191" s="9"/>
      <c r="G191" s="9"/>
    </row>
    <row r="192" spans="2:7" x14ac:dyDescent="0.2">
      <c r="B192" s="14"/>
      <c r="C192" s="7"/>
      <c r="E192" s="9"/>
      <c r="F192" s="9"/>
      <c r="G192" s="9"/>
    </row>
    <row r="193" spans="2:7" x14ac:dyDescent="0.2">
      <c r="B193" s="14"/>
      <c r="C193" s="7"/>
      <c r="E193" s="9"/>
      <c r="F193" s="9"/>
      <c r="G193" s="9"/>
    </row>
    <row r="194" spans="2:7" x14ac:dyDescent="0.2">
      <c r="B194" s="14"/>
      <c r="C194" s="7"/>
      <c r="E194" s="9"/>
      <c r="F194" s="9"/>
      <c r="G194" s="9"/>
    </row>
    <row r="195" spans="2:7" x14ac:dyDescent="0.2">
      <c r="B195" s="14"/>
      <c r="C195" s="7"/>
      <c r="E195" s="9"/>
      <c r="F195" s="9"/>
      <c r="G195" s="9"/>
    </row>
    <row r="196" spans="2:7" x14ac:dyDescent="0.2">
      <c r="B196" s="14"/>
      <c r="C196" s="7"/>
      <c r="E196" s="9"/>
      <c r="F196" s="9"/>
      <c r="G196" s="9"/>
    </row>
    <row r="197" spans="2:7" x14ac:dyDescent="0.2">
      <c r="B197" s="14"/>
      <c r="C197" s="7"/>
      <c r="E197" s="9"/>
      <c r="F197" s="9"/>
      <c r="G197" s="9"/>
    </row>
    <row r="198" spans="2:7" x14ac:dyDescent="0.2">
      <c r="B198" s="14"/>
      <c r="C198" s="7"/>
      <c r="E198" s="9"/>
      <c r="F198" s="9"/>
      <c r="G198" s="9"/>
    </row>
    <row r="199" spans="2:7" x14ac:dyDescent="0.2">
      <c r="B199" s="14"/>
      <c r="C199" s="7"/>
      <c r="E199" s="9"/>
      <c r="F199" s="9"/>
      <c r="G199" s="9"/>
    </row>
    <row r="200" spans="2:7" x14ac:dyDescent="0.2">
      <c r="B200" s="14"/>
      <c r="C200" s="7"/>
      <c r="E200" s="9"/>
      <c r="F200" s="9"/>
      <c r="G200" s="9"/>
    </row>
    <row r="201" spans="2:7" x14ac:dyDescent="0.2">
      <c r="B201" s="14"/>
      <c r="C201" s="7"/>
      <c r="E201" s="9"/>
      <c r="F201" s="9"/>
      <c r="G201" s="9"/>
    </row>
    <row r="202" spans="2:7" x14ac:dyDescent="0.2">
      <c r="B202" s="14"/>
      <c r="C202" s="7"/>
      <c r="E202" s="9"/>
      <c r="F202" s="9"/>
      <c r="G202" s="9"/>
    </row>
    <row r="203" spans="2:7" x14ac:dyDescent="0.2">
      <c r="B203" s="14"/>
      <c r="C203" s="7"/>
      <c r="E203" s="9"/>
      <c r="F203" s="9"/>
      <c r="G203" s="9"/>
    </row>
    <row r="204" spans="2:7" x14ac:dyDescent="0.2">
      <c r="B204" s="14"/>
      <c r="C204" s="7"/>
      <c r="E204" s="9"/>
      <c r="F204" s="9"/>
      <c r="G204" s="9"/>
    </row>
    <row r="205" spans="2:7" x14ac:dyDescent="0.2">
      <c r="B205" s="14"/>
      <c r="C205" s="7"/>
      <c r="E205" s="9"/>
      <c r="F205" s="9"/>
      <c r="G205" s="9"/>
    </row>
    <row r="206" spans="2:7" x14ac:dyDescent="0.2">
      <c r="B206" s="14"/>
      <c r="C206" s="7"/>
      <c r="E206" s="9"/>
      <c r="F206" s="9"/>
      <c r="G206" s="9"/>
    </row>
    <row r="207" spans="2:7" x14ac:dyDescent="0.2">
      <c r="B207" s="14"/>
      <c r="C207" s="7"/>
      <c r="E207" s="9"/>
      <c r="F207" s="9"/>
      <c r="G207" s="9"/>
    </row>
  </sheetData>
  <mergeCells count="6">
    <mergeCell ref="B1:G6"/>
    <mergeCell ref="B28:B29"/>
    <mergeCell ref="F28:F30"/>
    <mergeCell ref="B8:B10"/>
    <mergeCell ref="B12:B13"/>
    <mergeCell ref="F12:F13"/>
  </mergeCells>
  <phoneticPr fontId="0" type="noConversion"/>
  <dataValidations count="2">
    <dataValidation type="whole" allowBlank="1" showInputMessage="1" showErrorMessage="1" sqref="D10">
      <formula1>1</formula1>
      <formula2>360</formula2>
    </dataValidation>
    <dataValidation showInputMessage="1" showErrorMessage="1" sqref="D9"/>
  </dataValidations>
  <printOptions horizontalCentered="1"/>
  <pageMargins left="0.74803149606299213" right="0.74803149606299213" top="0.98425196850393704" bottom="0.98425196850393704" header="0.51181102362204722" footer="0.51181102362204722"/>
  <pageSetup scale="80" orientation="landscape" r:id="rId1"/>
  <headerFooter alignWithMargins="0">
    <oddFooter>&amp;L&amp;"-,Bold"&amp;8AMBITON FINANCIAL SERVICES&amp;R&amp;"Calibri,Bold"&amp;8HOME LOAN EXTRA PAYMENTS CALCULATOR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62"/>
  <sheetViews>
    <sheetView workbookViewId="0">
      <pane ySplit="1" topLeftCell="A316" activePane="bottomLeft" state="frozen"/>
      <selection pane="bottomLeft" activeCell="D362" sqref="C362:D362"/>
    </sheetView>
  </sheetViews>
  <sheetFormatPr defaultRowHeight="12.75" x14ac:dyDescent="0.2"/>
  <cols>
    <col min="1" max="3" width="9.140625" style="21"/>
    <col min="4" max="4" width="12" style="21" bestFit="1" customWidth="1"/>
    <col min="5" max="16384" width="9.140625" style="21"/>
  </cols>
  <sheetData>
    <row r="1" spans="1:8" s="2" customFormat="1" ht="15.95" customHeight="1" x14ac:dyDescent="0.2">
      <c r="A1" s="17" t="s">
        <v>6</v>
      </c>
      <c r="B1" s="17" t="s">
        <v>8</v>
      </c>
      <c r="C1" s="17" t="s">
        <v>7</v>
      </c>
      <c r="D1" s="17" t="s">
        <v>11</v>
      </c>
      <c r="E1" s="17"/>
      <c r="F1" s="17" t="s">
        <v>12</v>
      </c>
      <c r="G1" s="17" t="s">
        <v>9</v>
      </c>
      <c r="H1" s="17" t="s">
        <v>13</v>
      </c>
    </row>
    <row r="2" spans="1:8" s="2" customFormat="1" ht="9.9499999999999993" customHeight="1" x14ac:dyDescent="0.2">
      <c r="A2" s="19">
        <v>1</v>
      </c>
      <c r="B2" s="20">
        <f>'Home Loan Extra Payments'!$D$8</f>
        <v>1000000</v>
      </c>
      <c r="C2" s="20">
        <f>PMT('Home Loan Extra Payments'!$D$9/12,'Home Loan Extra Payments'!$D$10,-'Home Loan Extra Payments'!$D$8,0,0)</f>
        <v>8678.23233365534</v>
      </c>
      <c r="D2" s="15">
        <f>$B2*('Home Loan Extra Payments'!$D$9/12)</f>
        <v>7083.3333333333339</v>
      </c>
      <c r="E2" s="20"/>
      <c r="F2" s="20">
        <f t="shared" ref="F2:F65" si="0">$C2-$D2</f>
        <v>1594.899000322006</v>
      </c>
      <c r="G2" s="20">
        <f t="shared" ref="G2:G65" si="1">IF(ROUND($B2-$F2,2)=0,0,$B2-$F2)</f>
        <v>998405.10099967802</v>
      </c>
      <c r="H2" s="16">
        <f t="shared" ref="H2:H65" si="2">IF($B2=0,0,$G2/$B$2)</f>
        <v>0.99840510099967805</v>
      </c>
    </row>
    <row r="3" spans="1:8" s="2" customFormat="1" ht="9.9499999999999993" customHeight="1" x14ac:dyDescent="0.2">
      <c r="A3" s="19">
        <v>2</v>
      </c>
      <c r="B3" s="20">
        <f t="shared" ref="B3:B66" si="3">$G2</f>
        <v>998405.10099967802</v>
      </c>
      <c r="C3" s="20">
        <f>IF($G2=0,0,IF($G2&lt;$C2,$G2+$D3,PMT('Home Loan Extra Payments'!$D$9/12,'Home Loan Extra Payments'!$D$10,-'Home Loan Extra Payments'!$D$8,0,0)))</f>
        <v>8678.23233365534</v>
      </c>
      <c r="D3" s="15">
        <f>$B3*('Home Loan Extra Payments'!$D$9/12)</f>
        <v>7072.0361320810534</v>
      </c>
      <c r="E3" s="20"/>
      <c r="F3" s="20">
        <f t="shared" si="0"/>
        <v>1606.1962015742865</v>
      </c>
      <c r="G3" s="20">
        <f t="shared" si="1"/>
        <v>996798.90479810373</v>
      </c>
      <c r="H3" s="16">
        <f t="shared" si="2"/>
        <v>0.99679890479810374</v>
      </c>
    </row>
    <row r="4" spans="1:8" s="2" customFormat="1" ht="9.9499999999999993" customHeight="1" x14ac:dyDescent="0.2">
      <c r="A4" s="19">
        <v>3</v>
      </c>
      <c r="B4" s="20">
        <f t="shared" si="3"/>
        <v>996798.90479810373</v>
      </c>
      <c r="C4" s="20">
        <f>IF($G3=0,0,IF($G3&lt;$C3,$G3+$D4,PMT('Home Loan Extra Payments'!$D$9/12,'Home Loan Extra Payments'!$D$10,-'Home Loan Extra Payments'!$D$8,0,0)))</f>
        <v>8678.23233365534</v>
      </c>
      <c r="D4" s="15">
        <f>$B4*('Home Loan Extra Payments'!$D$9/12)</f>
        <v>7060.6589089865683</v>
      </c>
      <c r="E4" s="20"/>
      <c r="F4" s="20">
        <f t="shared" si="0"/>
        <v>1617.5734246687716</v>
      </c>
      <c r="G4" s="20">
        <f t="shared" si="1"/>
        <v>995181.33137343498</v>
      </c>
      <c r="H4" s="16">
        <f t="shared" si="2"/>
        <v>0.99518133137343501</v>
      </c>
    </row>
    <row r="5" spans="1:8" s="2" customFormat="1" ht="9.9499999999999993" customHeight="1" x14ac:dyDescent="0.2">
      <c r="A5" s="19">
        <v>4</v>
      </c>
      <c r="B5" s="20">
        <f t="shared" si="3"/>
        <v>995181.33137343498</v>
      </c>
      <c r="C5" s="20">
        <f>IF($G4=0,0,IF($G4&lt;$C4,$G4+$D5,PMT('Home Loan Extra Payments'!$D$9/12,'Home Loan Extra Payments'!$D$10,-'Home Loan Extra Payments'!$D$8,0,0)))</f>
        <v>8678.23233365534</v>
      </c>
      <c r="D5" s="15">
        <f>$B5*('Home Loan Extra Payments'!$D$9/12)</f>
        <v>7049.2010972284979</v>
      </c>
      <c r="E5" s="20"/>
      <c r="F5" s="20">
        <f t="shared" si="0"/>
        <v>1629.031236426842</v>
      </c>
      <c r="G5" s="20">
        <f t="shared" si="1"/>
        <v>993552.30013700819</v>
      </c>
      <c r="H5" s="16">
        <f t="shared" si="2"/>
        <v>0.99355230013700824</v>
      </c>
    </row>
    <row r="6" spans="1:8" s="2" customFormat="1" ht="9.9499999999999993" customHeight="1" x14ac:dyDescent="0.2">
      <c r="A6" s="19">
        <v>5</v>
      </c>
      <c r="B6" s="20">
        <f t="shared" si="3"/>
        <v>993552.30013700819</v>
      </c>
      <c r="C6" s="20">
        <f>IF($G5=0,0,IF($G5&lt;$C5,$G5+$D6,PMT('Home Loan Extra Payments'!$D$9/12,'Home Loan Extra Payments'!$D$10,-'Home Loan Extra Payments'!$D$8,0,0)))</f>
        <v>8678.23233365534</v>
      </c>
      <c r="D6" s="15">
        <f>$B6*('Home Loan Extra Payments'!$D$9/12)</f>
        <v>7037.6621259704752</v>
      </c>
      <c r="E6" s="20"/>
      <c r="F6" s="20">
        <f t="shared" si="0"/>
        <v>1640.5702076848647</v>
      </c>
      <c r="G6" s="20">
        <f t="shared" si="1"/>
        <v>991911.72992932331</v>
      </c>
      <c r="H6" s="16">
        <f t="shared" si="2"/>
        <v>0.9919117299293233</v>
      </c>
    </row>
    <row r="7" spans="1:8" s="2" customFormat="1" ht="9.9499999999999993" customHeight="1" x14ac:dyDescent="0.2">
      <c r="A7" s="19">
        <v>6</v>
      </c>
      <c r="B7" s="20">
        <f t="shared" si="3"/>
        <v>991911.72992932331</v>
      </c>
      <c r="C7" s="20">
        <f>IF($G6=0,0,IF($G6&lt;$C6,$G6+$D7,PMT('Home Loan Extra Payments'!$D$9/12,'Home Loan Extra Payments'!$D$10,-'Home Loan Extra Payments'!$D$8,0,0)))</f>
        <v>8678.23233365534</v>
      </c>
      <c r="D7" s="15">
        <f>$B7*('Home Loan Extra Payments'!$D$9/12)</f>
        <v>7026.0414203327073</v>
      </c>
      <c r="E7" s="20"/>
      <c r="F7" s="20">
        <f t="shared" si="0"/>
        <v>1652.1909133226327</v>
      </c>
      <c r="G7" s="20">
        <f t="shared" si="1"/>
        <v>990259.53901600069</v>
      </c>
      <c r="H7" s="16">
        <f t="shared" si="2"/>
        <v>0.99025953901600072</v>
      </c>
    </row>
    <row r="8" spans="1:8" s="2" customFormat="1" ht="9.9499999999999993" customHeight="1" x14ac:dyDescent="0.2">
      <c r="A8" s="19">
        <v>7</v>
      </c>
      <c r="B8" s="20">
        <f t="shared" si="3"/>
        <v>990259.53901600069</v>
      </c>
      <c r="C8" s="20">
        <f>IF($G7=0,0,IF($G7&lt;$C7,$G7+$D8,PMT('Home Loan Extra Payments'!$D$9/12,'Home Loan Extra Payments'!$D$10,-'Home Loan Extra Payments'!$D$8,0,0)))</f>
        <v>8678.23233365534</v>
      </c>
      <c r="D8" s="15">
        <f>$B8*('Home Loan Extra Payments'!$D$9/12)</f>
        <v>7014.3384013633386</v>
      </c>
      <c r="E8" s="20"/>
      <c r="F8" s="20">
        <f t="shared" si="0"/>
        <v>1663.8939322920014</v>
      </c>
      <c r="G8" s="20">
        <f t="shared" si="1"/>
        <v>988595.64508370869</v>
      </c>
      <c r="H8" s="16">
        <f t="shared" si="2"/>
        <v>0.98859564508370867</v>
      </c>
    </row>
    <row r="9" spans="1:8" s="2" customFormat="1" ht="9.9499999999999993" customHeight="1" x14ac:dyDescent="0.2">
      <c r="A9" s="19">
        <v>8</v>
      </c>
      <c r="B9" s="20">
        <f t="shared" si="3"/>
        <v>988595.64508370869</v>
      </c>
      <c r="C9" s="20">
        <f>IF($G8=0,0,IF($G8&lt;$C8,$G8+$D9,PMT('Home Loan Extra Payments'!$D$9/12,'Home Loan Extra Payments'!$D$10,-'Home Loan Extra Payments'!$D$8,0,0)))</f>
        <v>8678.23233365534</v>
      </c>
      <c r="D9" s="15">
        <f>$B9*('Home Loan Extra Payments'!$D$9/12)</f>
        <v>7002.5524860096039</v>
      </c>
      <c r="E9" s="20"/>
      <c r="F9" s="20">
        <f t="shared" si="0"/>
        <v>1675.6798476457361</v>
      </c>
      <c r="G9" s="20">
        <f t="shared" si="1"/>
        <v>986919.965236063</v>
      </c>
      <c r="H9" s="16">
        <f t="shared" si="2"/>
        <v>0.98691996523606296</v>
      </c>
    </row>
    <row r="10" spans="1:8" s="2" customFormat="1" ht="9.9499999999999993" customHeight="1" x14ac:dyDescent="0.2">
      <c r="A10" s="19">
        <v>9</v>
      </c>
      <c r="B10" s="20">
        <f t="shared" si="3"/>
        <v>986919.965236063</v>
      </c>
      <c r="C10" s="20">
        <f>IF($G9=0,0,IF($G9&lt;$C9,$G9+$D10,PMT('Home Loan Extra Payments'!$D$9/12,'Home Loan Extra Payments'!$D$10,-'Home Loan Extra Payments'!$D$8,0,0)))</f>
        <v>8678.23233365534</v>
      </c>
      <c r="D10" s="15">
        <f>$B10*('Home Loan Extra Payments'!$D$9/12)</f>
        <v>6990.6830870887798</v>
      </c>
      <c r="E10" s="20"/>
      <c r="F10" s="20">
        <f t="shared" si="0"/>
        <v>1687.5492465665602</v>
      </c>
      <c r="G10" s="20">
        <f t="shared" si="1"/>
        <v>985232.4159894964</v>
      </c>
      <c r="H10" s="16">
        <f t="shared" si="2"/>
        <v>0.9852324159894964</v>
      </c>
    </row>
    <row r="11" spans="1:8" s="2" customFormat="1" ht="9.9499999999999993" customHeight="1" x14ac:dyDescent="0.2">
      <c r="A11" s="19">
        <v>10</v>
      </c>
      <c r="B11" s="20">
        <f t="shared" si="3"/>
        <v>985232.4159894964</v>
      </c>
      <c r="C11" s="20">
        <f>IF($G10=0,0,IF($G10&lt;$C10,$G10+$D11,PMT('Home Loan Extra Payments'!$D$9/12,'Home Loan Extra Payments'!$D$10,-'Home Loan Extra Payments'!$D$8,0,0)))</f>
        <v>8678.23233365534</v>
      </c>
      <c r="D11" s="15">
        <f>$B11*('Home Loan Extra Payments'!$D$9/12)</f>
        <v>6978.7296132589336</v>
      </c>
      <c r="E11" s="20"/>
      <c r="F11" s="20">
        <f t="shared" si="0"/>
        <v>1699.5027203964064</v>
      </c>
      <c r="G11" s="20">
        <f t="shared" si="1"/>
        <v>983532.91326910001</v>
      </c>
      <c r="H11" s="16">
        <f t="shared" si="2"/>
        <v>0.98353291326909997</v>
      </c>
    </row>
    <row r="12" spans="1:8" s="2" customFormat="1" ht="9.9499999999999993" customHeight="1" x14ac:dyDescent="0.2">
      <c r="A12" s="19">
        <v>11</v>
      </c>
      <c r="B12" s="20">
        <f t="shared" si="3"/>
        <v>983532.91326910001</v>
      </c>
      <c r="C12" s="20">
        <f>IF($G11=0,0,IF($G11&lt;$C11,$G11+$D12,PMT('Home Loan Extra Payments'!$D$9/12,'Home Loan Extra Payments'!$D$10,-'Home Loan Extra Payments'!$D$8,0,0)))</f>
        <v>8678.23233365534</v>
      </c>
      <c r="D12" s="15">
        <f>$B12*('Home Loan Extra Payments'!$D$9/12)</f>
        <v>6966.6914689894593</v>
      </c>
      <c r="E12" s="20"/>
      <c r="F12" s="20">
        <f t="shared" si="0"/>
        <v>1711.5408646658807</v>
      </c>
      <c r="G12" s="20">
        <f t="shared" si="1"/>
        <v>981821.37240443414</v>
      </c>
      <c r="H12" s="16">
        <f t="shared" si="2"/>
        <v>0.98182137240443412</v>
      </c>
    </row>
    <row r="13" spans="1:8" s="2" customFormat="1" ht="9.9499999999999993" customHeight="1" x14ac:dyDescent="0.2">
      <c r="A13" s="19">
        <v>12</v>
      </c>
      <c r="B13" s="20">
        <f t="shared" si="3"/>
        <v>981821.37240443414</v>
      </c>
      <c r="C13" s="20">
        <f>IF($G12=0,0,IF($G12&lt;$C12,$G12+$D13,PMT('Home Loan Extra Payments'!$D$9/12,'Home Loan Extra Payments'!$D$10,-'Home Loan Extra Payments'!$D$8,0,0)))</f>
        <v>8678.23233365534</v>
      </c>
      <c r="D13" s="15">
        <f>$B13*('Home Loan Extra Payments'!$D$9/12)</f>
        <v>6954.568054531409</v>
      </c>
      <c r="E13" s="20"/>
      <c r="F13" s="20">
        <f t="shared" si="0"/>
        <v>1723.664279123931</v>
      </c>
      <c r="G13" s="20">
        <f t="shared" si="1"/>
        <v>980097.70812531025</v>
      </c>
      <c r="H13" s="16">
        <f t="shared" si="2"/>
        <v>0.98009770812531027</v>
      </c>
    </row>
    <row r="14" spans="1:8" s="2" customFormat="1" ht="9.9499999999999993" customHeight="1" x14ac:dyDescent="0.2">
      <c r="A14" s="19">
        <v>13</v>
      </c>
      <c r="B14" s="20">
        <f t="shared" si="3"/>
        <v>980097.70812531025</v>
      </c>
      <c r="C14" s="20">
        <f>IF($G13=0,0,IF($G13&lt;$C13,$G13+$D14,PMT('Home Loan Extra Payments'!$D$9/12,'Home Loan Extra Payments'!$D$10,-'Home Loan Extra Payments'!$D$8,0,0)))</f>
        <v>8678.23233365534</v>
      </c>
      <c r="D14" s="15">
        <f>$B14*('Home Loan Extra Payments'!$D$9/12)</f>
        <v>6942.3587658876149</v>
      </c>
      <c r="E14" s="20"/>
      <c r="F14" s="20">
        <f t="shared" si="0"/>
        <v>1735.873567767725</v>
      </c>
      <c r="G14" s="20">
        <f t="shared" si="1"/>
        <v>978361.83455754258</v>
      </c>
      <c r="H14" s="16">
        <f t="shared" si="2"/>
        <v>0.97836183455754255</v>
      </c>
    </row>
    <row r="15" spans="1:8" s="2" customFormat="1" ht="9.9499999999999993" customHeight="1" x14ac:dyDescent="0.2">
      <c r="A15" s="19">
        <v>14</v>
      </c>
      <c r="B15" s="20">
        <f t="shared" si="3"/>
        <v>978361.83455754258</v>
      </c>
      <c r="C15" s="20">
        <f>IF($G14=0,0,IF($G14&lt;$C14,$G14+$D15,PMT('Home Loan Extra Payments'!$D$9/12,'Home Loan Extra Payments'!$D$10,-'Home Loan Extra Payments'!$D$8,0,0)))</f>
        <v>8678.23233365534</v>
      </c>
      <c r="D15" s="15">
        <f>$B15*('Home Loan Extra Payments'!$D$9/12)</f>
        <v>6930.0629947825937</v>
      </c>
      <c r="E15" s="20"/>
      <c r="F15" s="20">
        <f t="shared" si="0"/>
        <v>1748.1693388727463</v>
      </c>
      <c r="G15" s="20">
        <f t="shared" si="1"/>
        <v>976613.6652186698</v>
      </c>
      <c r="H15" s="16">
        <f t="shared" si="2"/>
        <v>0.97661366521866977</v>
      </c>
    </row>
    <row r="16" spans="1:8" s="2" customFormat="1" ht="9.9499999999999993" customHeight="1" x14ac:dyDescent="0.2">
      <c r="A16" s="19">
        <v>15</v>
      </c>
      <c r="B16" s="20">
        <f t="shared" si="3"/>
        <v>976613.6652186698</v>
      </c>
      <c r="C16" s="20">
        <f>IF($G15=0,0,IF($G15&lt;$C15,$G15+$D16,PMT('Home Loan Extra Payments'!$D$9/12,'Home Loan Extra Payments'!$D$10,-'Home Loan Extra Payments'!$D$8,0,0)))</f>
        <v>8678.23233365534</v>
      </c>
      <c r="D16" s="15">
        <f>$B16*('Home Loan Extra Payments'!$D$9/12)</f>
        <v>6917.6801286322452</v>
      </c>
      <c r="E16" s="20"/>
      <c r="F16" s="20">
        <f t="shared" si="0"/>
        <v>1760.5522050230948</v>
      </c>
      <c r="G16" s="20">
        <f t="shared" si="1"/>
        <v>974853.11301364668</v>
      </c>
      <c r="H16" s="16">
        <f t="shared" si="2"/>
        <v>0.97485311301364663</v>
      </c>
    </row>
    <row r="17" spans="1:8" s="2" customFormat="1" ht="9.9499999999999993" customHeight="1" x14ac:dyDescent="0.2">
      <c r="A17" s="19">
        <v>16</v>
      </c>
      <c r="B17" s="20">
        <f t="shared" si="3"/>
        <v>974853.11301364668</v>
      </c>
      <c r="C17" s="20">
        <f>IF($G16=0,0,IF($G16&lt;$C16,$G16+$D17,PMT('Home Loan Extra Payments'!$D$9/12,'Home Loan Extra Payments'!$D$10,-'Home Loan Extra Payments'!$D$8,0,0)))</f>
        <v>8678.23233365534</v>
      </c>
      <c r="D17" s="15">
        <f>$B17*('Home Loan Extra Payments'!$D$9/12)</f>
        <v>6905.2095505133311</v>
      </c>
      <c r="E17" s="20"/>
      <c r="F17" s="20">
        <f t="shared" si="0"/>
        <v>1773.0227831420088</v>
      </c>
      <c r="G17" s="20">
        <f t="shared" si="1"/>
        <v>973080.09023050463</v>
      </c>
      <c r="H17" s="16">
        <f t="shared" si="2"/>
        <v>0.97308009023050468</v>
      </c>
    </row>
    <row r="18" spans="1:8" s="2" customFormat="1" ht="9.9499999999999993" customHeight="1" x14ac:dyDescent="0.2">
      <c r="A18" s="19">
        <v>17</v>
      </c>
      <c r="B18" s="20">
        <f t="shared" si="3"/>
        <v>973080.09023050463</v>
      </c>
      <c r="C18" s="20">
        <f>IF($G17=0,0,IF($G17&lt;$C17,$G17+$D18,PMT('Home Loan Extra Payments'!$D$9/12,'Home Loan Extra Payments'!$D$10,-'Home Loan Extra Payments'!$D$8,0,0)))</f>
        <v>8678.23233365534</v>
      </c>
      <c r="D18" s="15">
        <f>$B18*('Home Loan Extra Payments'!$D$9/12)</f>
        <v>6892.6506391327421</v>
      </c>
      <c r="E18" s="20"/>
      <c r="F18" s="20">
        <f t="shared" si="0"/>
        <v>1785.5816945225979</v>
      </c>
      <c r="G18" s="20">
        <f t="shared" si="1"/>
        <v>971294.50853598199</v>
      </c>
      <c r="H18" s="16">
        <f t="shared" si="2"/>
        <v>0.97129450853598198</v>
      </c>
    </row>
    <row r="19" spans="1:8" s="2" customFormat="1" ht="9.9499999999999993" customHeight="1" x14ac:dyDescent="0.2">
      <c r="A19" s="19">
        <v>18</v>
      </c>
      <c r="B19" s="20">
        <f t="shared" si="3"/>
        <v>971294.50853598199</v>
      </c>
      <c r="C19" s="20">
        <f>IF($G18=0,0,IF($G18&lt;$C18,$G18+$D19,PMT('Home Loan Extra Payments'!$D$9/12,'Home Loan Extra Payments'!$D$10,-'Home Loan Extra Payments'!$D$8,0,0)))</f>
        <v>8678.23233365534</v>
      </c>
      <c r="D19" s="15">
        <f>$B19*('Home Loan Extra Payments'!$D$9/12)</f>
        <v>6880.0027687965394</v>
      </c>
      <c r="E19" s="20"/>
      <c r="F19" s="20">
        <f t="shared" si="0"/>
        <v>1798.2295648588006</v>
      </c>
      <c r="G19" s="20">
        <f t="shared" si="1"/>
        <v>969496.27897112316</v>
      </c>
      <c r="H19" s="16">
        <f t="shared" si="2"/>
        <v>0.96949627897112312</v>
      </c>
    </row>
    <row r="20" spans="1:8" s="2" customFormat="1" ht="9.9499999999999993" customHeight="1" x14ac:dyDescent="0.2">
      <c r="A20" s="19">
        <v>19</v>
      </c>
      <c r="B20" s="20">
        <f t="shared" si="3"/>
        <v>969496.27897112316</v>
      </c>
      <c r="C20" s="20">
        <f>IF($G19=0,0,IF($G19&lt;$C19,$G19+$D20,PMT('Home Loan Extra Payments'!$D$9/12,'Home Loan Extra Payments'!$D$10,-'Home Loan Extra Payments'!$D$8,0,0)))</f>
        <v>8678.23233365534</v>
      </c>
      <c r="D20" s="15">
        <f>$B20*('Home Loan Extra Payments'!$D$9/12)</f>
        <v>6867.2653093787894</v>
      </c>
      <c r="E20" s="20"/>
      <c r="F20" s="20">
        <f t="shared" si="0"/>
        <v>1810.9670242765505</v>
      </c>
      <c r="G20" s="20">
        <f t="shared" si="1"/>
        <v>967685.31194684666</v>
      </c>
      <c r="H20" s="16">
        <f t="shared" si="2"/>
        <v>0.9676853119468467</v>
      </c>
    </row>
    <row r="21" spans="1:8" s="2" customFormat="1" ht="9.9499999999999993" customHeight="1" x14ac:dyDescent="0.2">
      <c r="A21" s="19">
        <v>20</v>
      </c>
      <c r="B21" s="20">
        <f t="shared" si="3"/>
        <v>967685.31194684666</v>
      </c>
      <c r="C21" s="20">
        <f>IF($G20=0,0,IF($G20&lt;$C20,$G20+$D21,PMT('Home Loan Extra Payments'!$D$9/12,'Home Loan Extra Payments'!$D$10,-'Home Loan Extra Payments'!$D$8,0,0)))</f>
        <v>8678.23233365534</v>
      </c>
      <c r="D21" s="15">
        <f>$B21*('Home Loan Extra Payments'!$D$9/12)</f>
        <v>6854.4376262901642</v>
      </c>
      <c r="E21" s="20"/>
      <c r="F21" s="20">
        <f t="shared" si="0"/>
        <v>1823.7947073651758</v>
      </c>
      <c r="G21" s="20">
        <f t="shared" si="1"/>
        <v>965861.51723948144</v>
      </c>
      <c r="H21" s="16">
        <f t="shared" si="2"/>
        <v>0.96586151723948144</v>
      </c>
    </row>
    <row r="22" spans="1:8" s="2" customFormat="1" ht="9.9499999999999993" customHeight="1" x14ac:dyDescent="0.2">
      <c r="A22" s="19">
        <v>21</v>
      </c>
      <c r="B22" s="20">
        <f t="shared" si="3"/>
        <v>965861.51723948144</v>
      </c>
      <c r="C22" s="20">
        <f>IF($G21=0,0,IF($G21&lt;$C21,$G21+$D22,PMT('Home Loan Extra Payments'!$D$9/12,'Home Loan Extra Payments'!$D$10,-'Home Loan Extra Payments'!$D$8,0,0)))</f>
        <v>8678.23233365534</v>
      </c>
      <c r="D22" s="15">
        <f>$B22*('Home Loan Extra Payments'!$D$9/12)</f>
        <v>6841.5190804463273</v>
      </c>
      <c r="E22" s="20"/>
      <c r="F22" s="20">
        <f t="shared" si="0"/>
        <v>1836.7132532090127</v>
      </c>
      <c r="G22" s="20">
        <f t="shared" si="1"/>
        <v>964024.80398627243</v>
      </c>
      <c r="H22" s="16">
        <f t="shared" si="2"/>
        <v>0.96402480398627244</v>
      </c>
    </row>
    <row r="23" spans="1:8" s="2" customFormat="1" ht="9.9499999999999993" customHeight="1" x14ac:dyDescent="0.2">
      <c r="A23" s="19">
        <v>22</v>
      </c>
      <c r="B23" s="20">
        <f t="shared" si="3"/>
        <v>964024.80398627243</v>
      </c>
      <c r="C23" s="20">
        <f>IF($G22=0,0,IF($G22&lt;$C22,$G22+$D23,PMT('Home Loan Extra Payments'!$D$9/12,'Home Loan Extra Payments'!$D$10,-'Home Loan Extra Payments'!$D$8,0,0)))</f>
        <v>8678.23233365534</v>
      </c>
      <c r="D23" s="15">
        <f>$B23*('Home Loan Extra Payments'!$D$9/12)</f>
        <v>6828.509028236097</v>
      </c>
      <c r="E23" s="20"/>
      <c r="F23" s="20">
        <f t="shared" si="0"/>
        <v>1849.7233054192429</v>
      </c>
      <c r="G23" s="20">
        <f t="shared" si="1"/>
        <v>962175.08068085322</v>
      </c>
      <c r="H23" s="16">
        <f t="shared" si="2"/>
        <v>0.96217508068085322</v>
      </c>
    </row>
    <row r="24" spans="1:8" s="2" customFormat="1" ht="9.9499999999999993" customHeight="1" x14ac:dyDescent="0.2">
      <c r="A24" s="19">
        <v>23</v>
      </c>
      <c r="B24" s="20">
        <f t="shared" si="3"/>
        <v>962175.08068085322</v>
      </c>
      <c r="C24" s="20">
        <f>IF($G23=0,0,IF($G23&lt;$C23,$G23+$D24,PMT('Home Loan Extra Payments'!$D$9/12,'Home Loan Extra Payments'!$D$10,-'Home Loan Extra Payments'!$D$8,0,0)))</f>
        <v>8678.23233365534</v>
      </c>
      <c r="D24" s="15">
        <f>$B24*('Home Loan Extra Payments'!$D$9/12)</f>
        <v>6815.4068214893778</v>
      </c>
      <c r="E24" s="20"/>
      <c r="F24" s="20">
        <f t="shared" si="0"/>
        <v>1862.8255121659622</v>
      </c>
      <c r="G24" s="20">
        <f t="shared" si="1"/>
        <v>960312.2551686872</v>
      </c>
      <c r="H24" s="16">
        <f t="shared" si="2"/>
        <v>0.96031225516868723</v>
      </c>
    </row>
    <row r="25" spans="1:8" s="2" customFormat="1" ht="9.9499999999999993" customHeight="1" x14ac:dyDescent="0.2">
      <c r="A25" s="19">
        <v>24</v>
      </c>
      <c r="B25" s="20">
        <f t="shared" si="3"/>
        <v>960312.2551686872</v>
      </c>
      <c r="C25" s="20">
        <f>IF($G24=0,0,IF($G24&lt;$C24,$G24+$D25,PMT('Home Loan Extra Payments'!$D$9/12,'Home Loan Extra Payments'!$D$10,-'Home Loan Extra Payments'!$D$8,0,0)))</f>
        <v>8678.23233365534</v>
      </c>
      <c r="D25" s="15">
        <f>$B25*('Home Loan Extra Payments'!$D$9/12)</f>
        <v>6802.2118074448681</v>
      </c>
      <c r="E25" s="20"/>
      <c r="F25" s="20">
        <f t="shared" si="0"/>
        <v>1876.0205262104719</v>
      </c>
      <c r="G25" s="20">
        <f t="shared" si="1"/>
        <v>958436.23464247677</v>
      </c>
      <c r="H25" s="16">
        <f t="shared" si="2"/>
        <v>0.95843623464247674</v>
      </c>
    </row>
    <row r="26" spans="1:8" s="2" customFormat="1" ht="9.9499999999999993" customHeight="1" x14ac:dyDescent="0.2">
      <c r="A26" s="19">
        <v>25</v>
      </c>
      <c r="B26" s="20">
        <f t="shared" si="3"/>
        <v>958436.23464247677</v>
      </c>
      <c r="C26" s="20">
        <f>IF($G25=0,0,IF($G25&lt;$C25,$G25+$D26,PMT('Home Loan Extra Payments'!$D$9/12,'Home Loan Extra Payments'!$D$10,-'Home Loan Extra Payments'!$D$8,0,0)))</f>
        <v>8678.23233365534</v>
      </c>
      <c r="D26" s="15">
        <f>$B26*('Home Loan Extra Payments'!$D$9/12)</f>
        <v>6788.9233287175439</v>
      </c>
      <c r="E26" s="20"/>
      <c r="F26" s="20">
        <f t="shared" si="0"/>
        <v>1889.3090049377961</v>
      </c>
      <c r="G26" s="20">
        <f t="shared" si="1"/>
        <v>956546.92563753901</v>
      </c>
      <c r="H26" s="16">
        <f t="shared" si="2"/>
        <v>0.95654692563753896</v>
      </c>
    </row>
    <row r="27" spans="1:8" s="2" customFormat="1" ht="9.9499999999999993" customHeight="1" x14ac:dyDescent="0.2">
      <c r="A27" s="19">
        <v>26</v>
      </c>
      <c r="B27" s="20">
        <f t="shared" si="3"/>
        <v>956546.92563753901</v>
      </c>
      <c r="C27" s="20">
        <f>IF($G26=0,0,IF($G26&lt;$C26,$G26+$D27,PMT('Home Loan Extra Payments'!$D$9/12,'Home Loan Extra Payments'!$D$10,-'Home Loan Extra Payments'!$D$8,0,0)))</f>
        <v>8678.23233365534</v>
      </c>
      <c r="D27" s="15">
        <f>$B27*('Home Loan Extra Payments'!$D$9/12)</f>
        <v>6775.5407232659018</v>
      </c>
      <c r="E27" s="20"/>
      <c r="F27" s="20">
        <f t="shared" si="0"/>
        <v>1902.6916103894382</v>
      </c>
      <c r="G27" s="20">
        <f t="shared" si="1"/>
        <v>954644.23402714962</v>
      </c>
      <c r="H27" s="16">
        <f t="shared" si="2"/>
        <v>0.9546442340271496</v>
      </c>
    </row>
    <row r="28" spans="1:8" s="2" customFormat="1" ht="9.9499999999999993" customHeight="1" x14ac:dyDescent="0.2">
      <c r="A28" s="19">
        <v>27</v>
      </c>
      <c r="B28" s="20">
        <f t="shared" si="3"/>
        <v>954644.23402714962</v>
      </c>
      <c r="C28" s="20">
        <f>IF($G27=0,0,IF($G27&lt;$C27,$G27+$D28,PMT('Home Loan Extra Payments'!$D$9/12,'Home Loan Extra Payments'!$D$10,-'Home Loan Extra Payments'!$D$8,0,0)))</f>
        <v>8678.23233365534</v>
      </c>
      <c r="D28" s="15">
        <f>$B28*('Home Loan Extra Payments'!$D$9/12)</f>
        <v>6762.0633243589773</v>
      </c>
      <c r="E28" s="20"/>
      <c r="F28" s="20">
        <f t="shared" si="0"/>
        <v>1916.1690092963627</v>
      </c>
      <c r="G28" s="20">
        <f t="shared" si="1"/>
        <v>952728.06501785328</v>
      </c>
      <c r="H28" s="16">
        <f t="shared" si="2"/>
        <v>0.95272806501785323</v>
      </c>
    </row>
    <row r="29" spans="1:8" s="2" customFormat="1" ht="9.9499999999999993" customHeight="1" x14ac:dyDescent="0.2">
      <c r="A29" s="19">
        <v>28</v>
      </c>
      <c r="B29" s="20">
        <f t="shared" si="3"/>
        <v>952728.06501785328</v>
      </c>
      <c r="C29" s="20">
        <f>IF($G28=0,0,IF($G28&lt;$C28,$G28+$D29,PMT('Home Loan Extra Payments'!$D$9/12,'Home Loan Extra Payments'!$D$10,-'Home Loan Extra Payments'!$D$8,0,0)))</f>
        <v>8678.23233365534</v>
      </c>
      <c r="D29" s="15">
        <f>$B29*('Home Loan Extra Payments'!$D$9/12)</f>
        <v>6748.4904605431275</v>
      </c>
      <c r="E29" s="20"/>
      <c r="F29" s="20">
        <f t="shared" si="0"/>
        <v>1929.7418731122125</v>
      </c>
      <c r="G29" s="20">
        <f t="shared" si="1"/>
        <v>950798.32314474112</v>
      </c>
      <c r="H29" s="16">
        <f t="shared" si="2"/>
        <v>0.95079832314474111</v>
      </c>
    </row>
    <row r="30" spans="1:8" s="2" customFormat="1" ht="9.9499999999999993" customHeight="1" x14ac:dyDescent="0.2">
      <c r="A30" s="19">
        <v>29</v>
      </c>
      <c r="B30" s="20">
        <f t="shared" si="3"/>
        <v>950798.32314474112</v>
      </c>
      <c r="C30" s="20">
        <f>IF($G29=0,0,IF($G29&lt;$C29,$G29+$D30,PMT('Home Loan Extra Payments'!$D$9/12,'Home Loan Extra Payments'!$D$10,-'Home Loan Extra Payments'!$D$8,0,0)))</f>
        <v>8678.23233365534</v>
      </c>
      <c r="D30" s="15">
        <f>$B30*('Home Loan Extra Payments'!$D$9/12)</f>
        <v>6734.8214556085832</v>
      </c>
      <c r="E30" s="20"/>
      <c r="F30" s="20">
        <f t="shared" si="0"/>
        <v>1943.4108780467568</v>
      </c>
      <c r="G30" s="20">
        <f t="shared" si="1"/>
        <v>948854.91226669436</v>
      </c>
      <c r="H30" s="16">
        <f t="shared" si="2"/>
        <v>0.94885491226669438</v>
      </c>
    </row>
    <row r="31" spans="1:8" s="2" customFormat="1" ht="9.9499999999999993" customHeight="1" x14ac:dyDescent="0.2">
      <c r="A31" s="19">
        <v>30</v>
      </c>
      <c r="B31" s="20">
        <f t="shared" si="3"/>
        <v>948854.91226669436</v>
      </c>
      <c r="C31" s="20">
        <f>IF($G30=0,0,IF($G30&lt;$C30,$G30+$D31,PMT('Home Loan Extra Payments'!$D$9/12,'Home Loan Extra Payments'!$D$10,-'Home Loan Extra Payments'!$D$8,0,0)))</f>
        <v>8678.23233365534</v>
      </c>
      <c r="D31" s="15">
        <f>$B31*('Home Loan Extra Payments'!$D$9/12)</f>
        <v>6721.0556285557523</v>
      </c>
      <c r="E31" s="20"/>
      <c r="F31" s="20">
        <f t="shared" si="0"/>
        <v>1957.1767050995877</v>
      </c>
      <c r="G31" s="20">
        <f t="shared" si="1"/>
        <v>946897.73556159472</v>
      </c>
      <c r="H31" s="16">
        <f t="shared" si="2"/>
        <v>0.94689773556159473</v>
      </c>
    </row>
    <row r="32" spans="1:8" s="2" customFormat="1" ht="9.9499999999999993" customHeight="1" x14ac:dyDescent="0.2">
      <c r="A32" s="19">
        <v>31</v>
      </c>
      <c r="B32" s="20">
        <f t="shared" si="3"/>
        <v>946897.73556159472</v>
      </c>
      <c r="C32" s="20">
        <f>IF($G31=0,0,IF($G31&lt;$C31,$G31+$D32,PMT('Home Loan Extra Payments'!$D$9/12,'Home Loan Extra Payments'!$D$10,-'Home Loan Extra Payments'!$D$8,0,0)))</f>
        <v>8678.23233365534</v>
      </c>
      <c r="D32" s="15">
        <f>$B32*('Home Loan Extra Payments'!$D$9/12)</f>
        <v>6707.1922935612965</v>
      </c>
      <c r="E32" s="20"/>
      <c r="F32" s="20">
        <f t="shared" si="0"/>
        <v>1971.0400400940434</v>
      </c>
      <c r="G32" s="20">
        <f t="shared" si="1"/>
        <v>944926.69552150066</v>
      </c>
      <c r="H32" s="16">
        <f t="shared" si="2"/>
        <v>0.94492669552150066</v>
      </c>
    </row>
    <row r="33" spans="1:8" s="2" customFormat="1" ht="9.9499999999999993" customHeight="1" x14ac:dyDescent="0.2">
      <c r="A33" s="19">
        <v>32</v>
      </c>
      <c r="B33" s="20">
        <f t="shared" si="3"/>
        <v>944926.69552150066</v>
      </c>
      <c r="C33" s="20">
        <f>IF($G32=0,0,IF($G32&lt;$C32,$G32+$D33,PMT('Home Loan Extra Payments'!$D$9/12,'Home Loan Extra Payments'!$D$10,-'Home Loan Extra Payments'!$D$8,0,0)))</f>
        <v>8678.23233365534</v>
      </c>
      <c r="D33" s="15">
        <f>$B33*('Home Loan Extra Payments'!$D$9/12)</f>
        <v>6693.2307599439637</v>
      </c>
      <c r="E33" s="20"/>
      <c r="F33" s="20">
        <f t="shared" si="0"/>
        <v>1985.0015737113763</v>
      </c>
      <c r="G33" s="20">
        <f t="shared" si="1"/>
        <v>942941.69394778926</v>
      </c>
      <c r="H33" s="16">
        <f t="shared" si="2"/>
        <v>0.94294169394778926</v>
      </c>
    </row>
    <row r="34" spans="1:8" s="2" customFormat="1" ht="9.9499999999999993" customHeight="1" x14ac:dyDescent="0.2">
      <c r="A34" s="19">
        <v>33</v>
      </c>
      <c r="B34" s="20">
        <f t="shared" si="3"/>
        <v>942941.69394778926</v>
      </c>
      <c r="C34" s="20">
        <f>IF($G33=0,0,IF($G33&lt;$C33,$G33+$D34,PMT('Home Loan Extra Payments'!$D$9/12,'Home Loan Extra Payments'!$D$10,-'Home Loan Extra Payments'!$D$8,0,0)))</f>
        <v>8678.23233365534</v>
      </c>
      <c r="D34" s="15">
        <f>$B34*('Home Loan Extra Payments'!$D$9/12)</f>
        <v>6679.1703321301748</v>
      </c>
      <c r="E34" s="20"/>
      <c r="F34" s="20">
        <f t="shared" si="0"/>
        <v>1999.0620015251652</v>
      </c>
      <c r="G34" s="20">
        <f t="shared" si="1"/>
        <v>940942.63194626407</v>
      </c>
      <c r="H34" s="16">
        <f t="shared" si="2"/>
        <v>0.94094263194626404</v>
      </c>
    </row>
    <row r="35" spans="1:8" s="2" customFormat="1" ht="9.9499999999999993" customHeight="1" x14ac:dyDescent="0.2">
      <c r="A35" s="19">
        <v>34</v>
      </c>
      <c r="B35" s="20">
        <f t="shared" si="3"/>
        <v>940942.63194626407</v>
      </c>
      <c r="C35" s="20">
        <f>IF($G34=0,0,IF($G34&lt;$C34,$G34+$D35,PMT('Home Loan Extra Payments'!$D$9/12,'Home Loan Extra Payments'!$D$10,-'Home Loan Extra Payments'!$D$8,0,0)))</f>
        <v>8678.23233365534</v>
      </c>
      <c r="D35" s="15">
        <f>$B35*('Home Loan Extra Payments'!$D$9/12)</f>
        <v>6665.0103096193707</v>
      </c>
      <c r="E35" s="20"/>
      <c r="F35" s="20">
        <f t="shared" si="0"/>
        <v>2013.2220240359693</v>
      </c>
      <c r="G35" s="20">
        <f t="shared" si="1"/>
        <v>938929.40992222808</v>
      </c>
      <c r="H35" s="16">
        <f t="shared" si="2"/>
        <v>0.93892940992222806</v>
      </c>
    </row>
    <row r="36" spans="1:8" s="2" customFormat="1" ht="9.9499999999999993" customHeight="1" x14ac:dyDescent="0.2">
      <c r="A36" s="19">
        <v>35</v>
      </c>
      <c r="B36" s="20">
        <f t="shared" si="3"/>
        <v>938929.40992222808</v>
      </c>
      <c r="C36" s="20">
        <f>IF($G35=0,0,IF($G35&lt;$C35,$G35+$D36,PMT('Home Loan Extra Payments'!$D$9/12,'Home Loan Extra Payments'!$D$10,-'Home Loan Extra Payments'!$D$8,0,0)))</f>
        <v>8678.23233365534</v>
      </c>
      <c r="D36" s="15">
        <f>$B36*('Home Loan Extra Payments'!$D$9/12)</f>
        <v>6650.7499869491157</v>
      </c>
      <c r="E36" s="20"/>
      <c r="F36" s="20">
        <f t="shared" si="0"/>
        <v>2027.4823467062242</v>
      </c>
      <c r="G36" s="20">
        <f t="shared" si="1"/>
        <v>936901.92757552187</v>
      </c>
      <c r="H36" s="16">
        <f t="shared" si="2"/>
        <v>0.93690192757552182</v>
      </c>
    </row>
    <row r="37" spans="1:8" s="2" customFormat="1" ht="9.9499999999999993" customHeight="1" x14ac:dyDescent="0.2">
      <c r="A37" s="19">
        <v>36</v>
      </c>
      <c r="B37" s="20">
        <f t="shared" si="3"/>
        <v>936901.92757552187</v>
      </c>
      <c r="C37" s="20">
        <f>IF($G36=0,0,IF($G36&lt;$C36,$G36+$D37,PMT('Home Loan Extra Payments'!$D$9/12,'Home Loan Extra Payments'!$D$10,-'Home Loan Extra Payments'!$D$8,0,0)))</f>
        <v>8678.23233365534</v>
      </c>
      <c r="D37" s="15">
        <f>$B37*('Home Loan Extra Payments'!$D$9/12)</f>
        <v>6636.3886536599466</v>
      </c>
      <c r="E37" s="20"/>
      <c r="F37" s="20">
        <f t="shared" si="0"/>
        <v>2041.8436799953934</v>
      </c>
      <c r="G37" s="20">
        <f t="shared" si="1"/>
        <v>934860.08389552648</v>
      </c>
      <c r="H37" s="16">
        <f t="shared" si="2"/>
        <v>0.93486008389552644</v>
      </c>
    </row>
    <row r="38" spans="1:8" s="2" customFormat="1" ht="9.9499999999999993" customHeight="1" x14ac:dyDescent="0.2">
      <c r="A38" s="19">
        <v>37</v>
      </c>
      <c r="B38" s="20">
        <f t="shared" si="3"/>
        <v>934860.08389552648</v>
      </c>
      <c r="C38" s="20">
        <f>IF($G37=0,0,IF($G37&lt;$C37,$G37+$D38,PMT('Home Loan Extra Payments'!$D$9/12,'Home Loan Extra Payments'!$D$10,-'Home Loan Extra Payments'!$D$8,0,0)))</f>
        <v>8678.23233365534</v>
      </c>
      <c r="D38" s="15">
        <f>$B38*('Home Loan Extra Payments'!$D$9/12)</f>
        <v>6621.9255942599793</v>
      </c>
      <c r="E38" s="20"/>
      <c r="F38" s="20">
        <f t="shared" si="0"/>
        <v>2056.3067393953606</v>
      </c>
      <c r="G38" s="20">
        <f t="shared" si="1"/>
        <v>932803.77715613111</v>
      </c>
      <c r="H38" s="16">
        <f t="shared" si="2"/>
        <v>0.93280377715613116</v>
      </c>
    </row>
    <row r="39" spans="1:8" s="2" customFormat="1" ht="9.9499999999999993" customHeight="1" x14ac:dyDescent="0.2">
      <c r="A39" s="19">
        <v>38</v>
      </c>
      <c r="B39" s="20">
        <f t="shared" si="3"/>
        <v>932803.77715613111</v>
      </c>
      <c r="C39" s="20">
        <f>IF($G38=0,0,IF($G38&lt;$C38,$G38+$D39,PMT('Home Loan Extra Payments'!$D$9/12,'Home Loan Extra Payments'!$D$10,-'Home Loan Extra Payments'!$D$8,0,0)))</f>
        <v>8678.23233365534</v>
      </c>
      <c r="D39" s="15">
        <f>$B39*('Home Loan Extra Payments'!$D$9/12)</f>
        <v>6607.3600881892626</v>
      </c>
      <c r="E39" s="20"/>
      <c r="F39" s="20">
        <f t="shared" si="0"/>
        <v>2070.8722454660774</v>
      </c>
      <c r="G39" s="20">
        <f t="shared" si="1"/>
        <v>930732.90491066501</v>
      </c>
      <c r="H39" s="16">
        <f t="shared" si="2"/>
        <v>0.93073290491066496</v>
      </c>
    </row>
    <row r="40" spans="1:8" s="2" customFormat="1" ht="9.9499999999999993" customHeight="1" x14ac:dyDescent="0.2">
      <c r="A40" s="19">
        <v>39</v>
      </c>
      <c r="B40" s="20">
        <f t="shared" si="3"/>
        <v>930732.90491066501</v>
      </c>
      <c r="C40" s="20">
        <f>IF($G39=0,0,IF($G39&lt;$C39,$G39+$D40,PMT('Home Loan Extra Payments'!$D$9/12,'Home Loan Extra Payments'!$D$10,-'Home Loan Extra Payments'!$D$8,0,0)))</f>
        <v>8678.23233365534</v>
      </c>
      <c r="D40" s="15">
        <f>$B40*('Home Loan Extra Payments'!$D$9/12)</f>
        <v>6592.691409783878</v>
      </c>
      <c r="E40" s="20"/>
      <c r="F40" s="20">
        <f t="shared" si="0"/>
        <v>2085.5409238714619</v>
      </c>
      <c r="G40" s="20">
        <f t="shared" si="1"/>
        <v>928647.36398679356</v>
      </c>
      <c r="H40" s="16">
        <f t="shared" si="2"/>
        <v>0.92864736398679359</v>
      </c>
    </row>
    <row r="41" spans="1:8" s="2" customFormat="1" ht="9.9499999999999993" customHeight="1" x14ac:dyDescent="0.2">
      <c r="A41" s="19">
        <v>40</v>
      </c>
      <c r="B41" s="20">
        <f t="shared" si="3"/>
        <v>928647.36398679356</v>
      </c>
      <c r="C41" s="20">
        <f>IF($G40=0,0,IF($G40&lt;$C40,$G40+$D41,PMT('Home Loan Extra Payments'!$D$9/12,'Home Loan Extra Payments'!$D$10,-'Home Loan Extra Payments'!$D$8,0,0)))</f>
        <v>8678.23233365534</v>
      </c>
      <c r="D41" s="15">
        <f>$B41*('Home Loan Extra Payments'!$D$9/12)</f>
        <v>6577.9188282397881</v>
      </c>
      <c r="E41" s="20"/>
      <c r="F41" s="20">
        <f t="shared" si="0"/>
        <v>2100.3135054155518</v>
      </c>
      <c r="G41" s="20">
        <f t="shared" si="1"/>
        <v>926547.05048137798</v>
      </c>
      <c r="H41" s="16">
        <f t="shared" si="2"/>
        <v>0.92654705048137798</v>
      </c>
    </row>
    <row r="42" spans="1:8" s="2" customFormat="1" ht="9.9499999999999993" customHeight="1" x14ac:dyDescent="0.2">
      <c r="A42" s="19">
        <v>41</v>
      </c>
      <c r="B42" s="20">
        <f t="shared" si="3"/>
        <v>926547.05048137798</v>
      </c>
      <c r="C42" s="20">
        <f>IF($G41=0,0,IF($G41&lt;$C41,$G41+$D42,PMT('Home Loan Extra Payments'!$D$9/12,'Home Loan Extra Payments'!$D$10,-'Home Loan Extra Payments'!$D$8,0,0)))</f>
        <v>8678.23233365534</v>
      </c>
      <c r="D42" s="15">
        <f>$B42*('Home Loan Extra Payments'!$D$9/12)</f>
        <v>6563.0416075764279</v>
      </c>
      <c r="E42" s="20"/>
      <c r="F42" s="20">
        <f t="shared" si="0"/>
        <v>2115.1907260789121</v>
      </c>
      <c r="G42" s="20">
        <f t="shared" si="1"/>
        <v>924431.85975529905</v>
      </c>
      <c r="H42" s="16">
        <f t="shared" si="2"/>
        <v>0.92443185975529907</v>
      </c>
    </row>
    <row r="43" spans="1:8" s="2" customFormat="1" ht="9.9499999999999993" customHeight="1" x14ac:dyDescent="0.2">
      <c r="A43" s="19">
        <v>42</v>
      </c>
      <c r="B43" s="20">
        <f t="shared" si="3"/>
        <v>924431.85975529905</v>
      </c>
      <c r="C43" s="20">
        <f>IF($G42=0,0,IF($G42&lt;$C42,$G42+$D43,PMT('Home Loan Extra Payments'!$D$9/12,'Home Loan Extra Payments'!$D$10,-'Home Loan Extra Payments'!$D$8,0,0)))</f>
        <v>8678.23233365534</v>
      </c>
      <c r="D43" s="15">
        <f>$B43*('Home Loan Extra Payments'!$D$9/12)</f>
        <v>6548.059006600035</v>
      </c>
      <c r="E43" s="20"/>
      <c r="F43" s="20">
        <f t="shared" si="0"/>
        <v>2130.173327055305</v>
      </c>
      <c r="G43" s="20">
        <f t="shared" si="1"/>
        <v>922301.68642824376</v>
      </c>
      <c r="H43" s="16">
        <f t="shared" si="2"/>
        <v>0.92230168642824373</v>
      </c>
    </row>
    <row r="44" spans="1:8" s="2" customFormat="1" ht="9.9499999999999993" customHeight="1" x14ac:dyDescent="0.2">
      <c r="A44" s="19">
        <v>43</v>
      </c>
      <c r="B44" s="20">
        <f t="shared" si="3"/>
        <v>922301.68642824376</v>
      </c>
      <c r="C44" s="20">
        <f>IF($G43=0,0,IF($G43&lt;$C43,$G43+$D44,PMT('Home Loan Extra Payments'!$D$9/12,'Home Loan Extra Payments'!$D$10,-'Home Loan Extra Payments'!$D$8,0,0)))</f>
        <v>8678.23233365534</v>
      </c>
      <c r="D44" s="15">
        <f>$B44*('Home Loan Extra Payments'!$D$9/12)</f>
        <v>6532.9702788667273</v>
      </c>
      <c r="E44" s="20"/>
      <c r="F44" s="20">
        <f t="shared" si="0"/>
        <v>2145.2620547886127</v>
      </c>
      <c r="G44" s="20">
        <f t="shared" si="1"/>
        <v>920156.42437345511</v>
      </c>
      <c r="H44" s="16">
        <f t="shared" si="2"/>
        <v>0.92015642437345513</v>
      </c>
    </row>
    <row r="45" spans="1:8" s="2" customFormat="1" ht="9.9499999999999993" customHeight="1" x14ac:dyDescent="0.2">
      <c r="A45" s="19">
        <v>44</v>
      </c>
      <c r="B45" s="20">
        <f t="shared" si="3"/>
        <v>920156.42437345511</v>
      </c>
      <c r="C45" s="20">
        <f>IF($G44=0,0,IF($G44&lt;$C44,$G44+$D45,PMT('Home Loan Extra Payments'!$D$9/12,'Home Loan Extra Payments'!$D$10,-'Home Loan Extra Payments'!$D$8,0,0)))</f>
        <v>8678.23233365534</v>
      </c>
      <c r="D45" s="15">
        <f>$B45*('Home Loan Extra Payments'!$D$9/12)</f>
        <v>6517.7746726453079</v>
      </c>
      <c r="E45" s="20"/>
      <c r="F45" s="20">
        <f t="shared" si="0"/>
        <v>2160.4576610100321</v>
      </c>
      <c r="G45" s="20">
        <f t="shared" si="1"/>
        <v>917995.96671244514</v>
      </c>
      <c r="H45" s="16">
        <f t="shared" si="2"/>
        <v>0.9179959667124451</v>
      </c>
    </row>
    <row r="46" spans="1:8" s="2" customFormat="1" ht="9.9499999999999993" customHeight="1" x14ac:dyDescent="0.2">
      <c r="A46" s="19">
        <v>45</v>
      </c>
      <c r="B46" s="20">
        <f t="shared" si="3"/>
        <v>917995.96671244514</v>
      </c>
      <c r="C46" s="20">
        <f>IF($G45=0,0,IF($G45&lt;$C45,$G45+$D46,PMT('Home Loan Extra Payments'!$D$9/12,'Home Loan Extra Payments'!$D$10,-'Home Loan Extra Payments'!$D$8,0,0)))</f>
        <v>8678.23233365534</v>
      </c>
      <c r="D46" s="15">
        <f>$B46*('Home Loan Extra Payments'!$D$9/12)</f>
        <v>6502.4714308798202</v>
      </c>
      <c r="E46" s="20"/>
      <c r="F46" s="20">
        <f t="shared" si="0"/>
        <v>2175.7609027755198</v>
      </c>
      <c r="G46" s="20">
        <f t="shared" si="1"/>
        <v>915820.20580966957</v>
      </c>
      <c r="H46" s="16">
        <f t="shared" si="2"/>
        <v>0.91582020580966961</v>
      </c>
    </row>
    <row r="47" spans="1:8" s="2" customFormat="1" ht="9.9499999999999993" customHeight="1" x14ac:dyDescent="0.2">
      <c r="A47" s="19">
        <v>46</v>
      </c>
      <c r="B47" s="20">
        <f t="shared" si="3"/>
        <v>915820.20580966957</v>
      </c>
      <c r="C47" s="20">
        <f>IF($G46=0,0,IF($G46&lt;$C46,$G46+$D47,PMT('Home Loan Extra Payments'!$D$9/12,'Home Loan Extra Payments'!$D$10,-'Home Loan Extra Payments'!$D$8,0,0)))</f>
        <v>8678.23233365534</v>
      </c>
      <c r="D47" s="15">
        <f>$B47*('Home Loan Extra Payments'!$D$9/12)</f>
        <v>6487.0597911518262</v>
      </c>
      <c r="E47" s="20"/>
      <c r="F47" s="20">
        <f t="shared" si="0"/>
        <v>2191.1725425035138</v>
      </c>
      <c r="G47" s="20">
        <f t="shared" si="1"/>
        <v>913629.033267166</v>
      </c>
      <c r="H47" s="16">
        <f t="shared" si="2"/>
        <v>0.91362903326716605</v>
      </c>
    </row>
    <row r="48" spans="1:8" s="2" customFormat="1" ht="9.9499999999999993" customHeight="1" x14ac:dyDescent="0.2">
      <c r="A48" s="19">
        <v>47</v>
      </c>
      <c r="B48" s="20">
        <f t="shared" si="3"/>
        <v>913629.033267166</v>
      </c>
      <c r="C48" s="20">
        <f>IF($G47=0,0,IF($G47&lt;$C47,$G47+$D48,PMT('Home Loan Extra Payments'!$D$9/12,'Home Loan Extra Payments'!$D$10,-'Home Loan Extra Payments'!$D$8,0,0)))</f>
        <v>8678.23233365534</v>
      </c>
      <c r="D48" s="15">
        <f>$B48*('Home Loan Extra Payments'!$D$9/12)</f>
        <v>6471.5389856424263</v>
      </c>
      <c r="E48" s="20"/>
      <c r="F48" s="20">
        <f t="shared" si="0"/>
        <v>2206.6933480129137</v>
      </c>
      <c r="G48" s="20">
        <f t="shared" si="1"/>
        <v>911422.33991915314</v>
      </c>
      <c r="H48" s="16">
        <f t="shared" si="2"/>
        <v>0.91142233991915311</v>
      </c>
    </row>
    <row r="49" spans="1:8" s="2" customFormat="1" ht="9.9499999999999993" customHeight="1" x14ac:dyDescent="0.2">
      <c r="A49" s="19">
        <v>48</v>
      </c>
      <c r="B49" s="20">
        <f t="shared" si="3"/>
        <v>911422.33991915314</v>
      </c>
      <c r="C49" s="20">
        <f>IF($G48=0,0,IF($G48&lt;$C48,$G48+$D49,PMT('Home Loan Extra Payments'!$D$9/12,'Home Loan Extra Payments'!$D$10,-'Home Loan Extra Payments'!$D$8,0,0)))</f>
        <v>8678.23233365534</v>
      </c>
      <c r="D49" s="15">
        <f>$B49*('Home Loan Extra Payments'!$D$9/12)</f>
        <v>6455.9082410940018</v>
      </c>
      <c r="E49" s="20"/>
      <c r="F49" s="20">
        <f t="shared" si="0"/>
        <v>2222.3240925613381</v>
      </c>
      <c r="G49" s="20">
        <f t="shared" si="1"/>
        <v>909200.01582659176</v>
      </c>
      <c r="H49" s="16">
        <f t="shared" si="2"/>
        <v>0.90920001582659171</v>
      </c>
    </row>
    <row r="50" spans="1:8" s="2" customFormat="1" ht="9.9499999999999993" customHeight="1" x14ac:dyDescent="0.2">
      <c r="A50" s="19">
        <v>49</v>
      </c>
      <c r="B50" s="20">
        <f t="shared" si="3"/>
        <v>909200.01582659176</v>
      </c>
      <c r="C50" s="20">
        <f>IF($G49=0,0,IF($G49&lt;$C49,$G49+$D50,PMT('Home Loan Extra Payments'!$D$9/12,'Home Loan Extra Payments'!$D$10,-'Home Loan Extra Payments'!$D$8,0,0)))</f>
        <v>8678.23233365534</v>
      </c>
      <c r="D50" s="15">
        <f>$B50*('Home Loan Extra Payments'!$D$9/12)</f>
        <v>6440.1667787716924</v>
      </c>
      <c r="E50" s="20"/>
      <c r="F50" s="20">
        <f t="shared" si="0"/>
        <v>2238.0655548836476</v>
      </c>
      <c r="G50" s="20">
        <f t="shared" si="1"/>
        <v>906961.95027170808</v>
      </c>
      <c r="H50" s="16">
        <f t="shared" si="2"/>
        <v>0.90696195027170812</v>
      </c>
    </row>
    <row r="51" spans="1:8" s="2" customFormat="1" ht="9.9499999999999993" customHeight="1" x14ac:dyDescent="0.2">
      <c r="A51" s="19">
        <v>50</v>
      </c>
      <c r="B51" s="20">
        <f t="shared" si="3"/>
        <v>906961.95027170808</v>
      </c>
      <c r="C51" s="20">
        <f>IF($G50=0,0,IF($G50&lt;$C50,$G50+$D51,PMT('Home Loan Extra Payments'!$D$9/12,'Home Loan Extra Payments'!$D$10,-'Home Loan Extra Payments'!$D$8,0,0)))</f>
        <v>8678.23233365534</v>
      </c>
      <c r="D51" s="15">
        <f>$B51*('Home Loan Extra Payments'!$D$9/12)</f>
        <v>6424.3138144245995</v>
      </c>
      <c r="E51" s="20"/>
      <c r="F51" s="20">
        <f t="shared" si="0"/>
        <v>2253.9185192307405</v>
      </c>
      <c r="G51" s="20">
        <f t="shared" si="1"/>
        <v>904708.03175247728</v>
      </c>
      <c r="H51" s="16">
        <f t="shared" si="2"/>
        <v>0.90470803175247727</v>
      </c>
    </row>
    <row r="52" spans="1:8" s="2" customFormat="1" ht="9.9499999999999993" customHeight="1" x14ac:dyDescent="0.2">
      <c r="A52" s="19">
        <v>51</v>
      </c>
      <c r="B52" s="20">
        <f t="shared" si="3"/>
        <v>904708.03175247728</v>
      </c>
      <c r="C52" s="20">
        <f>IF($G51=0,0,IF($G51&lt;$C51,$G51+$D52,PMT('Home Loan Extra Payments'!$D$9/12,'Home Loan Extra Payments'!$D$10,-'Home Loan Extra Payments'!$D$8,0,0)))</f>
        <v>8678.23233365534</v>
      </c>
      <c r="D52" s="15">
        <f>$B52*('Home Loan Extra Payments'!$D$9/12)</f>
        <v>6408.3485582467147</v>
      </c>
      <c r="E52" s="20"/>
      <c r="F52" s="20">
        <f t="shared" si="0"/>
        <v>2269.8837754086253</v>
      </c>
      <c r="G52" s="20">
        <f t="shared" si="1"/>
        <v>902438.14797706867</v>
      </c>
      <c r="H52" s="16">
        <f t="shared" si="2"/>
        <v>0.90243814797706867</v>
      </c>
    </row>
    <row r="53" spans="1:8" s="2" customFormat="1" ht="9.9499999999999993" customHeight="1" x14ac:dyDescent="0.2">
      <c r="A53" s="19">
        <v>52</v>
      </c>
      <c r="B53" s="20">
        <f t="shared" si="3"/>
        <v>902438.14797706867</v>
      </c>
      <c r="C53" s="20">
        <f>IF($G52=0,0,IF($G52&lt;$C52,$G52+$D53,PMT('Home Loan Extra Payments'!$D$9/12,'Home Loan Extra Payments'!$D$10,-'Home Loan Extra Payments'!$D$8,0,0)))</f>
        <v>8678.23233365534</v>
      </c>
      <c r="D53" s="15">
        <f>$B53*('Home Loan Extra Payments'!$D$9/12)</f>
        <v>6392.2702148375702</v>
      </c>
      <c r="E53" s="20"/>
      <c r="F53" s="20">
        <f t="shared" si="0"/>
        <v>2285.9621188177698</v>
      </c>
      <c r="G53" s="20">
        <f t="shared" si="1"/>
        <v>900152.18585825094</v>
      </c>
      <c r="H53" s="16">
        <f t="shared" si="2"/>
        <v>0.90015218585825096</v>
      </c>
    </row>
    <row r="54" spans="1:8" s="2" customFormat="1" ht="9.9499999999999993" customHeight="1" x14ac:dyDescent="0.2">
      <c r="A54" s="19">
        <v>53</v>
      </c>
      <c r="B54" s="20">
        <f t="shared" si="3"/>
        <v>900152.18585825094</v>
      </c>
      <c r="C54" s="20">
        <f>IF($G53=0,0,IF($G53&lt;$C53,$G53+$D54,PMT('Home Loan Extra Payments'!$D$9/12,'Home Loan Extra Payments'!$D$10,-'Home Loan Extra Payments'!$D$8,0,0)))</f>
        <v>8678.23233365534</v>
      </c>
      <c r="D54" s="15">
        <f>$B54*('Home Loan Extra Payments'!$D$9/12)</f>
        <v>6376.0779831626114</v>
      </c>
      <c r="E54" s="20"/>
      <c r="F54" s="20">
        <f t="shared" si="0"/>
        <v>2302.1543504927286</v>
      </c>
      <c r="G54" s="20">
        <f t="shared" si="1"/>
        <v>897850.03150775819</v>
      </c>
      <c r="H54" s="16">
        <f t="shared" si="2"/>
        <v>0.89785003150775822</v>
      </c>
    </row>
    <row r="55" spans="1:8" s="2" customFormat="1" ht="9.9499999999999993" customHeight="1" x14ac:dyDescent="0.2">
      <c r="A55" s="19">
        <v>54</v>
      </c>
      <c r="B55" s="20">
        <f t="shared" si="3"/>
        <v>897850.03150775819</v>
      </c>
      <c r="C55" s="20">
        <f>IF($G54=0,0,IF($G54&lt;$C54,$G54+$D55,PMT('Home Loan Extra Payments'!$D$9/12,'Home Loan Extra Payments'!$D$10,-'Home Loan Extra Payments'!$D$8,0,0)))</f>
        <v>8678.23233365534</v>
      </c>
      <c r="D55" s="15">
        <f>$B55*('Home Loan Extra Payments'!$D$9/12)</f>
        <v>6359.7710565132875</v>
      </c>
      <c r="E55" s="20"/>
      <c r="F55" s="20">
        <f t="shared" si="0"/>
        <v>2318.4612771420525</v>
      </c>
      <c r="G55" s="20">
        <f t="shared" si="1"/>
        <v>895531.57023061614</v>
      </c>
      <c r="H55" s="16">
        <f t="shared" si="2"/>
        <v>0.89553157023061614</v>
      </c>
    </row>
    <row r="56" spans="1:8" s="2" customFormat="1" ht="9.9499999999999993" customHeight="1" x14ac:dyDescent="0.2">
      <c r="A56" s="19">
        <v>55</v>
      </c>
      <c r="B56" s="20">
        <f t="shared" si="3"/>
        <v>895531.57023061614</v>
      </c>
      <c r="C56" s="20">
        <f>IF($G55=0,0,IF($G55&lt;$C55,$G55+$D56,PMT('Home Loan Extra Payments'!$D$9/12,'Home Loan Extra Payments'!$D$10,-'Home Loan Extra Payments'!$D$8,0,0)))</f>
        <v>8678.23233365534</v>
      </c>
      <c r="D56" s="15">
        <f>$B56*('Home Loan Extra Payments'!$D$9/12)</f>
        <v>6343.348622466865</v>
      </c>
      <c r="E56" s="20"/>
      <c r="F56" s="20">
        <f t="shared" si="0"/>
        <v>2334.883711188475</v>
      </c>
      <c r="G56" s="20">
        <f t="shared" si="1"/>
        <v>893196.68651942769</v>
      </c>
      <c r="H56" s="16">
        <f t="shared" si="2"/>
        <v>0.89319668651942774</v>
      </c>
    </row>
    <row r="57" spans="1:8" s="2" customFormat="1" ht="9.9499999999999993" customHeight="1" x14ac:dyDescent="0.2">
      <c r="A57" s="19">
        <v>56</v>
      </c>
      <c r="B57" s="20">
        <f t="shared" si="3"/>
        <v>893196.68651942769</v>
      </c>
      <c r="C57" s="20">
        <f>IF($G56=0,0,IF($G56&lt;$C56,$G56+$D57,PMT('Home Loan Extra Payments'!$D$9/12,'Home Loan Extra Payments'!$D$10,-'Home Loan Extra Payments'!$D$8,0,0)))</f>
        <v>8678.23233365534</v>
      </c>
      <c r="D57" s="15">
        <f>$B57*('Home Loan Extra Payments'!$D$9/12)</f>
        <v>6326.8098628459466</v>
      </c>
      <c r="E57" s="20"/>
      <c r="F57" s="20">
        <f t="shared" si="0"/>
        <v>2351.4224708093934</v>
      </c>
      <c r="G57" s="20">
        <f t="shared" si="1"/>
        <v>890845.26404861826</v>
      </c>
      <c r="H57" s="16">
        <f t="shared" si="2"/>
        <v>0.8908452640486183</v>
      </c>
    </row>
    <row r="58" spans="1:8" s="2" customFormat="1" ht="9.9499999999999993" customHeight="1" x14ac:dyDescent="0.2">
      <c r="A58" s="19">
        <v>57</v>
      </c>
      <c r="B58" s="20">
        <f t="shared" si="3"/>
        <v>890845.26404861826</v>
      </c>
      <c r="C58" s="20">
        <f>IF($G57=0,0,IF($G57&lt;$C57,$G57+$D58,PMT('Home Loan Extra Payments'!$D$9/12,'Home Loan Extra Payments'!$D$10,-'Home Loan Extra Payments'!$D$8,0,0)))</f>
        <v>8678.23233365534</v>
      </c>
      <c r="D58" s="15">
        <f>$B58*('Home Loan Extra Payments'!$D$9/12)</f>
        <v>6310.1539536777127</v>
      </c>
      <c r="E58" s="20"/>
      <c r="F58" s="20">
        <f t="shared" si="0"/>
        <v>2368.0783799776273</v>
      </c>
      <c r="G58" s="20">
        <f t="shared" si="1"/>
        <v>888477.18566864065</v>
      </c>
      <c r="H58" s="16">
        <f t="shared" si="2"/>
        <v>0.88847718566864065</v>
      </c>
    </row>
    <row r="59" spans="1:8" s="2" customFormat="1" ht="9.9499999999999993" customHeight="1" x14ac:dyDescent="0.2">
      <c r="A59" s="19">
        <v>58</v>
      </c>
      <c r="B59" s="20">
        <f t="shared" si="3"/>
        <v>888477.18566864065</v>
      </c>
      <c r="C59" s="20">
        <f>IF($G58=0,0,IF($G58&lt;$C58,$G58+$D59,PMT('Home Loan Extra Payments'!$D$9/12,'Home Loan Extra Payments'!$D$10,-'Home Loan Extra Payments'!$D$8,0,0)))</f>
        <v>8678.23233365534</v>
      </c>
      <c r="D59" s="15">
        <f>$B59*('Home Loan Extra Payments'!$D$9/12)</f>
        <v>6293.3800651528718</v>
      </c>
      <c r="E59" s="20"/>
      <c r="F59" s="20">
        <f t="shared" si="0"/>
        <v>2384.8522685024682</v>
      </c>
      <c r="G59" s="20">
        <f t="shared" si="1"/>
        <v>886092.33340013819</v>
      </c>
      <c r="H59" s="16">
        <f t="shared" si="2"/>
        <v>0.88609233340013815</v>
      </c>
    </row>
    <row r="60" spans="1:8" s="2" customFormat="1" ht="9.9499999999999993" customHeight="1" x14ac:dyDescent="0.2">
      <c r="A60" s="19">
        <v>59</v>
      </c>
      <c r="B60" s="20">
        <f t="shared" si="3"/>
        <v>886092.33340013819</v>
      </c>
      <c r="C60" s="20">
        <f>IF($G59=0,0,IF($G59&lt;$C59,$G59+$D60,PMT('Home Loan Extra Payments'!$D$9/12,'Home Loan Extra Payments'!$D$10,-'Home Loan Extra Payments'!$D$8,0,0)))</f>
        <v>8678.23233365534</v>
      </c>
      <c r="D60" s="15">
        <f>$B60*('Home Loan Extra Payments'!$D$9/12)</f>
        <v>6276.4873615843126</v>
      </c>
      <c r="E60" s="20"/>
      <c r="F60" s="20">
        <f t="shared" si="0"/>
        <v>2401.7449720710274</v>
      </c>
      <c r="G60" s="20">
        <f t="shared" si="1"/>
        <v>883690.58842806716</v>
      </c>
      <c r="H60" s="16">
        <f t="shared" si="2"/>
        <v>0.88369058842806714</v>
      </c>
    </row>
    <row r="61" spans="1:8" s="2" customFormat="1" ht="9.9499999999999993" customHeight="1" x14ac:dyDescent="0.2">
      <c r="A61" s="19">
        <v>60</v>
      </c>
      <c r="B61" s="20">
        <f t="shared" si="3"/>
        <v>883690.58842806716</v>
      </c>
      <c r="C61" s="20">
        <f>IF($G60=0,0,IF($G60&lt;$C60,$G60+$D61,PMT('Home Loan Extra Payments'!$D$9/12,'Home Loan Extra Payments'!$D$10,-'Home Loan Extra Payments'!$D$8,0,0)))</f>
        <v>8678.23233365534</v>
      </c>
      <c r="D61" s="15">
        <f>$B61*('Home Loan Extra Payments'!$D$9/12)</f>
        <v>6259.4750013654766</v>
      </c>
      <c r="E61" s="20"/>
      <c r="F61" s="20">
        <f t="shared" si="0"/>
        <v>2418.7573322898634</v>
      </c>
      <c r="G61" s="20">
        <f t="shared" si="1"/>
        <v>881271.83109577734</v>
      </c>
      <c r="H61" s="16">
        <f t="shared" si="2"/>
        <v>0.88127183109577734</v>
      </c>
    </row>
    <row r="62" spans="1:8" s="2" customFormat="1" ht="9.9499999999999993" customHeight="1" x14ac:dyDescent="0.2">
      <c r="A62" s="19">
        <v>61</v>
      </c>
      <c r="B62" s="20">
        <f t="shared" si="3"/>
        <v>881271.83109577734</v>
      </c>
      <c r="C62" s="20">
        <f>IF($G61=0,0,IF($G61&lt;$C61,$G61+$D62,PMT('Home Loan Extra Payments'!$D$9/12,'Home Loan Extra Payments'!$D$10,-'Home Loan Extra Payments'!$D$8,0,0)))</f>
        <v>8678.23233365534</v>
      </c>
      <c r="D62" s="15">
        <f>$B62*('Home Loan Extra Payments'!$D$9/12)</f>
        <v>6242.3421369284233</v>
      </c>
      <c r="E62" s="20"/>
      <c r="F62" s="20">
        <f t="shared" si="0"/>
        <v>2435.8901967269167</v>
      </c>
      <c r="G62" s="20">
        <f t="shared" si="1"/>
        <v>878835.94089905045</v>
      </c>
      <c r="H62" s="16">
        <f t="shared" si="2"/>
        <v>0.87883594089905048</v>
      </c>
    </row>
    <row r="63" spans="1:8" s="2" customFormat="1" ht="9.9499999999999993" customHeight="1" x14ac:dyDescent="0.2">
      <c r="A63" s="19">
        <v>62</v>
      </c>
      <c r="B63" s="20">
        <f t="shared" si="3"/>
        <v>878835.94089905045</v>
      </c>
      <c r="C63" s="20">
        <f>IF($G62=0,0,IF($G62&lt;$C62,$G62+$D63,PMT('Home Loan Extra Payments'!$D$9/12,'Home Loan Extra Payments'!$D$10,-'Home Loan Extra Payments'!$D$8,0,0)))</f>
        <v>8678.23233365534</v>
      </c>
      <c r="D63" s="15">
        <f>$B63*('Home Loan Extra Payments'!$D$9/12)</f>
        <v>6225.0879147016076</v>
      </c>
      <c r="E63" s="20"/>
      <c r="F63" s="20">
        <f t="shared" si="0"/>
        <v>2453.1444189537324</v>
      </c>
      <c r="G63" s="20">
        <f t="shared" si="1"/>
        <v>876382.79648009676</v>
      </c>
      <c r="H63" s="16">
        <f t="shared" si="2"/>
        <v>0.87638279648009676</v>
      </c>
    </row>
    <row r="64" spans="1:8" s="2" customFormat="1" ht="9.9499999999999993" customHeight="1" x14ac:dyDescent="0.2">
      <c r="A64" s="19">
        <v>63</v>
      </c>
      <c r="B64" s="20">
        <f t="shared" si="3"/>
        <v>876382.79648009676</v>
      </c>
      <c r="C64" s="20">
        <f>IF($G63=0,0,IF($G63&lt;$C63,$G63+$D64,PMT('Home Loan Extra Payments'!$D$9/12,'Home Loan Extra Payments'!$D$10,-'Home Loan Extra Payments'!$D$8,0,0)))</f>
        <v>8678.23233365534</v>
      </c>
      <c r="D64" s="15">
        <f>$B64*('Home Loan Extra Payments'!$D$9/12)</f>
        <v>6207.7114750673527</v>
      </c>
      <c r="E64" s="20"/>
      <c r="F64" s="20">
        <f t="shared" si="0"/>
        <v>2470.5208585879873</v>
      </c>
      <c r="G64" s="20">
        <f t="shared" si="1"/>
        <v>873912.27562150883</v>
      </c>
      <c r="H64" s="16">
        <f t="shared" si="2"/>
        <v>0.87391227562150886</v>
      </c>
    </row>
    <row r="65" spans="1:8" s="2" customFormat="1" ht="9.9499999999999993" customHeight="1" x14ac:dyDescent="0.2">
      <c r="A65" s="19">
        <v>64</v>
      </c>
      <c r="B65" s="20">
        <f t="shared" si="3"/>
        <v>873912.27562150883</v>
      </c>
      <c r="C65" s="20">
        <f>IF($G64=0,0,IF($G64&lt;$C64,$G64+$D65,PMT('Home Loan Extra Payments'!$D$9/12,'Home Loan Extra Payments'!$D$10,-'Home Loan Extra Payments'!$D$8,0,0)))</f>
        <v>8678.23233365534</v>
      </c>
      <c r="D65" s="15">
        <f>$B65*('Home Loan Extra Payments'!$D$9/12)</f>
        <v>6190.2119523190213</v>
      </c>
      <c r="E65" s="20"/>
      <c r="F65" s="20">
        <f t="shared" si="0"/>
        <v>2488.0203813363187</v>
      </c>
      <c r="G65" s="20">
        <f t="shared" si="1"/>
        <v>871424.2552401725</v>
      </c>
      <c r="H65" s="16">
        <f t="shared" si="2"/>
        <v>0.87142425524017253</v>
      </c>
    </row>
    <row r="66" spans="1:8" s="2" customFormat="1" ht="9.9499999999999993" customHeight="1" x14ac:dyDescent="0.2">
      <c r="A66" s="19">
        <v>65</v>
      </c>
      <c r="B66" s="20">
        <f t="shared" si="3"/>
        <v>871424.2552401725</v>
      </c>
      <c r="C66" s="20">
        <f>IF($G65=0,0,IF($G65&lt;$C65,$G65+$D66,PMT('Home Loan Extra Payments'!$D$9/12,'Home Loan Extra Payments'!$D$10,-'Home Loan Extra Payments'!$D$8,0,0)))</f>
        <v>8678.23233365534</v>
      </c>
      <c r="D66" s="15">
        <f>$B66*('Home Loan Extra Payments'!$D$9/12)</f>
        <v>6172.588474617889</v>
      </c>
      <c r="E66" s="20"/>
      <c r="F66" s="20">
        <f t="shared" ref="F66:F129" si="4">$C66-$D66</f>
        <v>2505.643859037451</v>
      </c>
      <c r="G66" s="20">
        <f t="shared" ref="G66:G129" si="5">IF(ROUND($B66-$F66,2)=0,0,$B66-$F66)</f>
        <v>868918.61138113507</v>
      </c>
      <c r="H66" s="16">
        <f t="shared" ref="H66:H129" si="6">IF($B66=0,0,$G66/$B$2)</f>
        <v>0.86891861138113502</v>
      </c>
    </row>
    <row r="67" spans="1:8" s="2" customFormat="1" ht="9.9499999999999993" customHeight="1" x14ac:dyDescent="0.2">
      <c r="A67" s="19">
        <v>66</v>
      </c>
      <c r="B67" s="20">
        <f t="shared" ref="B67:B130" si="7">$G66</f>
        <v>868918.61138113507</v>
      </c>
      <c r="C67" s="20">
        <f>IF($G66=0,0,IF($G66&lt;$C66,$G66+$D67,PMT('Home Loan Extra Payments'!$D$9/12,'Home Loan Extra Payments'!$D$10,-'Home Loan Extra Payments'!$D$8,0,0)))</f>
        <v>8678.23233365534</v>
      </c>
      <c r="D67" s="15">
        <f>$B67*('Home Loan Extra Payments'!$D$9/12)</f>
        <v>6154.8401639497069</v>
      </c>
      <c r="E67" s="20"/>
      <c r="F67" s="20">
        <f t="shared" si="4"/>
        <v>2523.392169705633</v>
      </c>
      <c r="G67" s="20">
        <f t="shared" si="5"/>
        <v>866395.21921142947</v>
      </c>
      <c r="H67" s="16">
        <f t="shared" si="6"/>
        <v>0.86639521921142948</v>
      </c>
    </row>
    <row r="68" spans="1:8" s="2" customFormat="1" ht="9.9499999999999993" customHeight="1" x14ac:dyDescent="0.2">
      <c r="A68" s="19">
        <v>67</v>
      </c>
      <c r="B68" s="20">
        <f t="shared" si="7"/>
        <v>866395.21921142947</v>
      </c>
      <c r="C68" s="20">
        <f>IF($G67=0,0,IF($G67&lt;$C67,$G67+$D68,PMT('Home Loan Extra Payments'!$D$9/12,'Home Loan Extra Payments'!$D$10,-'Home Loan Extra Payments'!$D$8,0,0)))</f>
        <v>8678.23233365534</v>
      </c>
      <c r="D68" s="15">
        <f>$B68*('Home Loan Extra Payments'!$D$9/12)</f>
        <v>6136.9661360809596</v>
      </c>
      <c r="E68" s="20"/>
      <c r="F68" s="20">
        <f t="shared" si="4"/>
        <v>2541.2661975743804</v>
      </c>
      <c r="G68" s="20">
        <f t="shared" si="5"/>
        <v>863853.95301385515</v>
      </c>
      <c r="H68" s="16">
        <f t="shared" si="6"/>
        <v>0.86385395301385515</v>
      </c>
    </row>
    <row r="69" spans="1:8" s="2" customFormat="1" ht="9.9499999999999993" customHeight="1" x14ac:dyDescent="0.2">
      <c r="A69" s="19">
        <v>68</v>
      </c>
      <c r="B69" s="20">
        <f t="shared" si="7"/>
        <v>863853.95301385515</v>
      </c>
      <c r="C69" s="20">
        <f>IF($G68=0,0,IF($G68&lt;$C68,$G68+$D69,PMT('Home Loan Extra Payments'!$D$9/12,'Home Loan Extra Payments'!$D$10,-'Home Loan Extra Payments'!$D$8,0,0)))</f>
        <v>8678.23233365534</v>
      </c>
      <c r="D69" s="15">
        <f>$B69*('Home Loan Extra Payments'!$D$9/12)</f>
        <v>6118.9655005148079</v>
      </c>
      <c r="E69" s="20"/>
      <c r="F69" s="20">
        <f t="shared" si="4"/>
        <v>2559.2668331405321</v>
      </c>
      <c r="G69" s="20">
        <f t="shared" si="5"/>
        <v>861294.68618071463</v>
      </c>
      <c r="H69" s="16">
        <f t="shared" si="6"/>
        <v>0.86129468618071459</v>
      </c>
    </row>
    <row r="70" spans="1:8" s="2" customFormat="1" ht="9.9499999999999993" customHeight="1" x14ac:dyDescent="0.2">
      <c r="A70" s="19">
        <v>69</v>
      </c>
      <c r="B70" s="20">
        <f t="shared" si="7"/>
        <v>861294.68618071463</v>
      </c>
      <c r="C70" s="20">
        <f>IF($G69=0,0,IF($G69&lt;$C69,$G69+$D70,PMT('Home Loan Extra Payments'!$D$9/12,'Home Loan Extra Payments'!$D$10,-'Home Loan Extra Payments'!$D$8,0,0)))</f>
        <v>8678.23233365534</v>
      </c>
      <c r="D70" s="15">
        <f>$B70*('Home Loan Extra Payments'!$D$9/12)</f>
        <v>6100.8373604467288</v>
      </c>
      <c r="E70" s="20"/>
      <c r="F70" s="20">
        <f t="shared" si="4"/>
        <v>2577.3949732086112</v>
      </c>
      <c r="G70" s="20">
        <f t="shared" si="5"/>
        <v>858717.29120750597</v>
      </c>
      <c r="H70" s="16">
        <f t="shared" si="6"/>
        <v>0.85871729120750595</v>
      </c>
    </row>
    <row r="71" spans="1:8" s="2" customFormat="1" ht="9.9499999999999993" customHeight="1" x14ac:dyDescent="0.2">
      <c r="A71" s="19">
        <v>70</v>
      </c>
      <c r="B71" s="20">
        <f t="shared" si="7"/>
        <v>858717.29120750597</v>
      </c>
      <c r="C71" s="20">
        <f>IF($G70=0,0,IF($G70&lt;$C70,$G70+$D71,PMT('Home Loan Extra Payments'!$D$9/12,'Home Loan Extra Payments'!$D$10,-'Home Loan Extra Payments'!$D$8,0,0)))</f>
        <v>8678.23233365534</v>
      </c>
      <c r="D71" s="15">
        <f>$B71*('Home Loan Extra Payments'!$D$9/12)</f>
        <v>6082.5808127198343</v>
      </c>
      <c r="E71" s="20"/>
      <c r="F71" s="20">
        <f t="shared" si="4"/>
        <v>2595.6515209355057</v>
      </c>
      <c r="G71" s="20">
        <f t="shared" si="5"/>
        <v>856121.6396865705</v>
      </c>
      <c r="H71" s="16">
        <f t="shared" si="6"/>
        <v>0.85612163968657051</v>
      </c>
    </row>
    <row r="72" spans="1:8" s="2" customFormat="1" ht="9.9499999999999993" customHeight="1" x14ac:dyDescent="0.2">
      <c r="A72" s="19">
        <v>71</v>
      </c>
      <c r="B72" s="20">
        <f t="shared" si="7"/>
        <v>856121.6396865705</v>
      </c>
      <c r="C72" s="20">
        <f>IF($G71=0,0,IF($G71&lt;$C71,$G71+$D72,PMT('Home Loan Extra Payments'!$D$9/12,'Home Loan Extra Payments'!$D$10,-'Home Loan Extra Payments'!$D$8,0,0)))</f>
        <v>8678.23233365534</v>
      </c>
      <c r="D72" s="15">
        <f>$B72*('Home Loan Extra Payments'!$D$9/12)</f>
        <v>6064.1949477798744</v>
      </c>
      <c r="E72" s="20"/>
      <c r="F72" s="20">
        <f t="shared" si="4"/>
        <v>2614.0373858754656</v>
      </c>
      <c r="G72" s="20">
        <f t="shared" si="5"/>
        <v>853507.60230069503</v>
      </c>
      <c r="H72" s="16">
        <f t="shared" si="6"/>
        <v>0.853507602300695</v>
      </c>
    </row>
    <row r="73" spans="1:8" s="2" customFormat="1" ht="9.9499999999999993" customHeight="1" x14ac:dyDescent="0.2">
      <c r="A73" s="19">
        <v>72</v>
      </c>
      <c r="B73" s="20">
        <f t="shared" si="7"/>
        <v>853507.60230069503</v>
      </c>
      <c r="C73" s="20">
        <f>IF($G72=0,0,IF($G72&lt;$C72,$G72+$D73,PMT('Home Loan Extra Payments'!$D$9/12,'Home Loan Extra Payments'!$D$10,-'Home Loan Extra Payments'!$D$8,0,0)))</f>
        <v>8678.23233365534</v>
      </c>
      <c r="D73" s="15">
        <f>$B73*('Home Loan Extra Payments'!$D$9/12)</f>
        <v>6045.6788496299232</v>
      </c>
      <c r="E73" s="20"/>
      <c r="F73" s="20">
        <f t="shared" si="4"/>
        <v>2632.5534840254168</v>
      </c>
      <c r="G73" s="20">
        <f t="shared" si="5"/>
        <v>850875.04881666962</v>
      </c>
      <c r="H73" s="16">
        <f t="shared" si="6"/>
        <v>0.85087504881666964</v>
      </c>
    </row>
    <row r="74" spans="1:8" s="2" customFormat="1" ht="9.9499999999999993" customHeight="1" x14ac:dyDescent="0.2">
      <c r="A74" s="19">
        <v>73</v>
      </c>
      <c r="B74" s="20">
        <f t="shared" si="7"/>
        <v>850875.04881666962</v>
      </c>
      <c r="C74" s="20">
        <f>IF($G73=0,0,IF($G73&lt;$C73,$G73+$D74,PMT('Home Loan Extra Payments'!$D$9/12,'Home Loan Extra Payments'!$D$10,-'Home Loan Extra Payments'!$D$8,0,0)))</f>
        <v>8678.23233365534</v>
      </c>
      <c r="D74" s="15">
        <f>$B74*('Home Loan Extra Payments'!$D$9/12)</f>
        <v>6027.0315957847433</v>
      </c>
      <c r="E74" s="20"/>
      <c r="F74" s="20">
        <f t="shared" si="4"/>
        <v>2651.2007378705966</v>
      </c>
      <c r="G74" s="20">
        <f t="shared" si="5"/>
        <v>848223.84807879897</v>
      </c>
      <c r="H74" s="16">
        <f t="shared" si="6"/>
        <v>0.84822384807879891</v>
      </c>
    </row>
    <row r="75" spans="1:8" s="2" customFormat="1" ht="9.9499999999999993" customHeight="1" x14ac:dyDescent="0.2">
      <c r="A75" s="19">
        <v>74</v>
      </c>
      <c r="B75" s="20">
        <f t="shared" si="7"/>
        <v>848223.84807879897</v>
      </c>
      <c r="C75" s="20">
        <f>IF($G74=0,0,IF($G74&lt;$C74,$G74+$D75,PMT('Home Loan Extra Payments'!$D$9/12,'Home Loan Extra Payments'!$D$10,-'Home Loan Extra Payments'!$D$8,0,0)))</f>
        <v>8678.23233365534</v>
      </c>
      <c r="D75" s="15">
        <f>$B75*('Home Loan Extra Payments'!$D$9/12)</f>
        <v>6008.2522572248263</v>
      </c>
      <c r="E75" s="20"/>
      <c r="F75" s="20">
        <f t="shared" si="4"/>
        <v>2669.9800764305137</v>
      </c>
      <c r="G75" s="20">
        <f t="shared" si="5"/>
        <v>845553.86800236849</v>
      </c>
      <c r="H75" s="16">
        <f t="shared" si="6"/>
        <v>0.84555386800236854</v>
      </c>
    </row>
    <row r="76" spans="1:8" s="2" customFormat="1" ht="9.9499999999999993" customHeight="1" x14ac:dyDescent="0.2">
      <c r="A76" s="19">
        <v>75</v>
      </c>
      <c r="B76" s="20">
        <f t="shared" si="7"/>
        <v>845553.86800236849</v>
      </c>
      <c r="C76" s="20">
        <f>IF($G75=0,0,IF($G75&lt;$C75,$G75+$D76,PMT('Home Loan Extra Payments'!$D$9/12,'Home Loan Extra Payments'!$D$10,-'Home Loan Extra Payments'!$D$8,0,0)))</f>
        <v>8678.23233365534</v>
      </c>
      <c r="D76" s="15">
        <f>$B76*('Home Loan Extra Payments'!$D$9/12)</f>
        <v>5989.3398983501102</v>
      </c>
      <c r="E76" s="20"/>
      <c r="F76" s="20">
        <f t="shared" si="4"/>
        <v>2688.8924353052298</v>
      </c>
      <c r="G76" s="20">
        <f t="shared" si="5"/>
        <v>842864.9755670632</v>
      </c>
      <c r="H76" s="16">
        <f t="shared" si="6"/>
        <v>0.84286497556706319</v>
      </c>
    </row>
    <row r="77" spans="1:8" s="2" customFormat="1" ht="9.9499999999999993" customHeight="1" x14ac:dyDescent="0.2">
      <c r="A77" s="19">
        <v>76</v>
      </c>
      <c r="B77" s="20">
        <f t="shared" si="7"/>
        <v>842864.9755670632</v>
      </c>
      <c r="C77" s="20">
        <f>IF($G76=0,0,IF($G76&lt;$C76,$G76+$D77,PMT('Home Loan Extra Payments'!$D$9/12,'Home Loan Extra Payments'!$D$10,-'Home Loan Extra Payments'!$D$8,0,0)))</f>
        <v>8678.23233365534</v>
      </c>
      <c r="D77" s="15">
        <f>$B77*('Home Loan Extra Payments'!$D$9/12)</f>
        <v>5970.2935769333644</v>
      </c>
      <c r="E77" s="20"/>
      <c r="F77" s="20">
        <f t="shared" si="4"/>
        <v>2707.9387567219756</v>
      </c>
      <c r="G77" s="20">
        <f t="shared" si="5"/>
        <v>840157.03681034117</v>
      </c>
      <c r="H77" s="16">
        <f t="shared" si="6"/>
        <v>0.84015703681034115</v>
      </c>
    </row>
    <row r="78" spans="1:8" s="2" customFormat="1" ht="9.9499999999999993" customHeight="1" x14ac:dyDescent="0.2">
      <c r="A78" s="19">
        <v>77</v>
      </c>
      <c r="B78" s="20">
        <f t="shared" si="7"/>
        <v>840157.03681034117</v>
      </c>
      <c r="C78" s="20">
        <f>IF($G77=0,0,IF($G77&lt;$C77,$G77+$D78,PMT('Home Loan Extra Payments'!$D$9/12,'Home Loan Extra Payments'!$D$10,-'Home Loan Extra Payments'!$D$8,0,0)))</f>
        <v>8678.23233365534</v>
      </c>
      <c r="D78" s="15">
        <f>$B78*('Home Loan Extra Payments'!$D$9/12)</f>
        <v>5951.1123440732508</v>
      </c>
      <c r="E78" s="20"/>
      <c r="F78" s="20">
        <f t="shared" si="4"/>
        <v>2727.1199895820891</v>
      </c>
      <c r="G78" s="20">
        <f t="shared" si="5"/>
        <v>837429.91682075907</v>
      </c>
      <c r="H78" s="16">
        <f t="shared" si="6"/>
        <v>0.83742991682075907</v>
      </c>
    </row>
    <row r="79" spans="1:8" s="2" customFormat="1" ht="9.9499999999999993" customHeight="1" x14ac:dyDescent="0.2">
      <c r="A79" s="19">
        <v>78</v>
      </c>
      <c r="B79" s="20">
        <f t="shared" si="7"/>
        <v>837429.91682075907</v>
      </c>
      <c r="C79" s="20">
        <f>IF($G78=0,0,IF($G78&lt;$C78,$G78+$D79,PMT('Home Loan Extra Payments'!$D$9/12,'Home Loan Extra Payments'!$D$10,-'Home Loan Extra Payments'!$D$8,0,0)))</f>
        <v>8678.23233365534</v>
      </c>
      <c r="D79" s="15">
        <f>$B79*('Home Loan Extra Payments'!$D$9/12)</f>
        <v>5931.7952441470443</v>
      </c>
      <c r="E79" s="20"/>
      <c r="F79" s="20">
        <f t="shared" si="4"/>
        <v>2746.4370895082957</v>
      </c>
      <c r="G79" s="20">
        <f t="shared" si="5"/>
        <v>834683.47973125079</v>
      </c>
      <c r="H79" s="16">
        <f t="shared" si="6"/>
        <v>0.83468347973125079</v>
      </c>
    </row>
    <row r="80" spans="1:8" s="2" customFormat="1" ht="9.9499999999999993" customHeight="1" x14ac:dyDescent="0.2">
      <c r="A80" s="19">
        <v>79</v>
      </c>
      <c r="B80" s="20">
        <f t="shared" si="7"/>
        <v>834683.47973125079</v>
      </c>
      <c r="C80" s="20">
        <f>IF($G79=0,0,IF($G79&lt;$C79,$G79+$D80,PMT('Home Loan Extra Payments'!$D$9/12,'Home Loan Extra Payments'!$D$10,-'Home Loan Extra Payments'!$D$8,0,0)))</f>
        <v>8678.23233365534</v>
      </c>
      <c r="D80" s="15">
        <f>$B80*('Home Loan Extra Payments'!$D$9/12)</f>
        <v>5912.3413147630272</v>
      </c>
      <c r="E80" s="20"/>
      <c r="F80" s="20">
        <f t="shared" si="4"/>
        <v>2765.8910188923128</v>
      </c>
      <c r="G80" s="20">
        <f t="shared" si="5"/>
        <v>831917.5887123585</v>
      </c>
      <c r="H80" s="16">
        <f t="shared" si="6"/>
        <v>0.83191758871235855</v>
      </c>
    </row>
    <row r="81" spans="1:8" s="2" customFormat="1" ht="9.9499999999999993" customHeight="1" x14ac:dyDescent="0.2">
      <c r="A81" s="19">
        <v>80</v>
      </c>
      <c r="B81" s="20">
        <f t="shared" si="7"/>
        <v>831917.5887123585</v>
      </c>
      <c r="C81" s="20">
        <f>IF($G80=0,0,IF($G80&lt;$C80,$G80+$D81,PMT('Home Loan Extra Payments'!$D$9/12,'Home Loan Extra Payments'!$D$10,-'Home Loan Extra Payments'!$D$8,0,0)))</f>
        <v>8678.23233365534</v>
      </c>
      <c r="D81" s="15">
        <f>$B81*('Home Loan Extra Payments'!$D$9/12)</f>
        <v>5892.7495867125399</v>
      </c>
      <c r="E81" s="20"/>
      <c r="F81" s="20">
        <f t="shared" si="4"/>
        <v>2785.4827469428001</v>
      </c>
      <c r="G81" s="20">
        <f t="shared" si="5"/>
        <v>829132.10596541571</v>
      </c>
      <c r="H81" s="16">
        <f t="shared" si="6"/>
        <v>0.82913210596541576</v>
      </c>
    </row>
    <row r="82" spans="1:8" s="2" customFormat="1" ht="9.9499999999999993" customHeight="1" x14ac:dyDescent="0.2">
      <c r="A82" s="19">
        <v>81</v>
      </c>
      <c r="B82" s="20">
        <f t="shared" si="7"/>
        <v>829132.10596541571</v>
      </c>
      <c r="C82" s="20">
        <f>IF($G81=0,0,IF($G81&lt;$C81,$G81+$D82,PMT('Home Loan Extra Payments'!$D$9/12,'Home Loan Extra Payments'!$D$10,-'Home Loan Extra Payments'!$D$8,0,0)))</f>
        <v>8678.23233365534</v>
      </c>
      <c r="D82" s="15">
        <f>$B82*('Home Loan Extra Payments'!$D$9/12)</f>
        <v>5873.0190839216948</v>
      </c>
      <c r="E82" s="20"/>
      <c r="F82" s="20">
        <f t="shared" si="4"/>
        <v>2805.2132497336452</v>
      </c>
      <c r="G82" s="20">
        <f t="shared" si="5"/>
        <v>826326.89271568204</v>
      </c>
      <c r="H82" s="16">
        <f t="shared" si="6"/>
        <v>0.82632689271568205</v>
      </c>
    </row>
    <row r="83" spans="1:8" s="2" customFormat="1" ht="9.9499999999999993" customHeight="1" x14ac:dyDescent="0.2">
      <c r="A83" s="19">
        <v>82</v>
      </c>
      <c r="B83" s="20">
        <f t="shared" si="7"/>
        <v>826326.89271568204</v>
      </c>
      <c r="C83" s="20">
        <f>IF($G82=0,0,IF($G82&lt;$C82,$G82+$D83,PMT('Home Loan Extra Payments'!$D$9/12,'Home Loan Extra Payments'!$D$10,-'Home Loan Extra Payments'!$D$8,0,0)))</f>
        <v>8678.23233365534</v>
      </c>
      <c r="D83" s="15">
        <f>$B83*('Home Loan Extra Payments'!$D$9/12)</f>
        <v>5853.1488234027483</v>
      </c>
      <c r="E83" s="20"/>
      <c r="F83" s="20">
        <f t="shared" si="4"/>
        <v>2825.0835102525916</v>
      </c>
      <c r="G83" s="20">
        <f t="shared" si="5"/>
        <v>823501.8092054294</v>
      </c>
      <c r="H83" s="16">
        <f t="shared" si="6"/>
        <v>0.82350180920542937</v>
      </c>
    </row>
    <row r="84" spans="1:8" s="2" customFormat="1" ht="9.9499999999999993" customHeight="1" x14ac:dyDescent="0.2">
      <c r="A84" s="19">
        <v>83</v>
      </c>
      <c r="B84" s="20">
        <f t="shared" si="7"/>
        <v>823501.8092054294</v>
      </c>
      <c r="C84" s="20">
        <f>IF($G83=0,0,IF($G83&lt;$C83,$G83+$D84,PMT('Home Loan Extra Payments'!$D$9/12,'Home Loan Extra Payments'!$D$10,-'Home Loan Extra Payments'!$D$8,0,0)))</f>
        <v>8678.23233365534</v>
      </c>
      <c r="D84" s="15">
        <f>$B84*('Home Loan Extra Payments'!$D$9/12)</f>
        <v>5833.1378152051257</v>
      </c>
      <c r="E84" s="20"/>
      <c r="F84" s="20">
        <f t="shared" si="4"/>
        <v>2845.0945184502143</v>
      </c>
      <c r="G84" s="20">
        <f t="shared" si="5"/>
        <v>820656.71468697919</v>
      </c>
      <c r="H84" s="16">
        <f t="shared" si="6"/>
        <v>0.82065671468697921</v>
      </c>
    </row>
    <row r="85" spans="1:8" s="2" customFormat="1" ht="9.9499999999999993" customHeight="1" x14ac:dyDescent="0.2">
      <c r="A85" s="19">
        <v>84</v>
      </c>
      <c r="B85" s="20">
        <f t="shared" si="7"/>
        <v>820656.71468697919</v>
      </c>
      <c r="C85" s="20">
        <f>IF($G84=0,0,IF($G84&lt;$C84,$G84+$D85,PMT('Home Loan Extra Payments'!$D$9/12,'Home Loan Extra Payments'!$D$10,-'Home Loan Extra Payments'!$D$8,0,0)))</f>
        <v>8678.23233365534</v>
      </c>
      <c r="D85" s="15">
        <f>$B85*('Home Loan Extra Payments'!$D$9/12)</f>
        <v>5812.9850623661032</v>
      </c>
      <c r="E85" s="20"/>
      <c r="F85" s="20">
        <f t="shared" si="4"/>
        <v>2865.2472712892368</v>
      </c>
      <c r="G85" s="20">
        <f t="shared" si="5"/>
        <v>817791.46741568996</v>
      </c>
      <c r="H85" s="16">
        <f t="shared" si="6"/>
        <v>0.81779146741568998</v>
      </c>
    </row>
    <row r="86" spans="1:8" s="2" customFormat="1" ht="9.9499999999999993" customHeight="1" x14ac:dyDescent="0.2">
      <c r="A86" s="19">
        <v>85</v>
      </c>
      <c r="B86" s="20">
        <f t="shared" si="7"/>
        <v>817791.46741568996</v>
      </c>
      <c r="C86" s="20">
        <f>IF($G85=0,0,IF($G85&lt;$C85,$G85+$D86,PMT('Home Loan Extra Payments'!$D$9/12,'Home Loan Extra Payments'!$D$10,-'Home Loan Extra Payments'!$D$8,0,0)))</f>
        <v>8678.23233365534</v>
      </c>
      <c r="D86" s="15">
        <f>$B86*('Home Loan Extra Payments'!$D$9/12)</f>
        <v>5792.6895608611376</v>
      </c>
      <c r="E86" s="20"/>
      <c r="F86" s="20">
        <f t="shared" si="4"/>
        <v>2885.5427727942024</v>
      </c>
      <c r="G86" s="20">
        <f t="shared" si="5"/>
        <v>814905.9246428957</v>
      </c>
      <c r="H86" s="16">
        <f t="shared" si="6"/>
        <v>0.81490592464289568</v>
      </c>
    </row>
    <row r="87" spans="1:8" s="2" customFormat="1" ht="9.9499999999999993" customHeight="1" x14ac:dyDescent="0.2">
      <c r="A87" s="19">
        <v>86</v>
      </c>
      <c r="B87" s="20">
        <f t="shared" si="7"/>
        <v>814905.9246428957</v>
      </c>
      <c r="C87" s="20">
        <f>IF($G86=0,0,IF($G86&lt;$C86,$G86+$D87,PMT('Home Loan Extra Payments'!$D$9/12,'Home Loan Extra Payments'!$D$10,-'Home Loan Extra Payments'!$D$8,0,0)))</f>
        <v>8678.23233365534</v>
      </c>
      <c r="D87" s="15">
        <f>$B87*('Home Loan Extra Payments'!$D$9/12)</f>
        <v>5772.2502995538453</v>
      </c>
      <c r="E87" s="20"/>
      <c r="F87" s="20">
        <f t="shared" si="4"/>
        <v>2905.9820341014947</v>
      </c>
      <c r="G87" s="20">
        <f t="shared" si="5"/>
        <v>811999.9426087942</v>
      </c>
      <c r="H87" s="16">
        <f t="shared" si="6"/>
        <v>0.81199994260879416</v>
      </c>
    </row>
    <row r="88" spans="1:8" s="2" customFormat="1" ht="9.9499999999999993" customHeight="1" x14ac:dyDescent="0.2">
      <c r="A88" s="19">
        <v>87</v>
      </c>
      <c r="B88" s="20">
        <f t="shared" si="7"/>
        <v>811999.9426087942</v>
      </c>
      <c r="C88" s="20">
        <f>IF($G87=0,0,IF($G87&lt;$C87,$G87+$D88,PMT('Home Loan Extra Payments'!$D$9/12,'Home Loan Extra Payments'!$D$10,-'Home Loan Extra Payments'!$D$8,0,0)))</f>
        <v>8678.23233365534</v>
      </c>
      <c r="D88" s="15">
        <f>$B88*('Home Loan Extra Payments'!$D$9/12)</f>
        <v>5751.6662601456255</v>
      </c>
      <c r="E88" s="20"/>
      <c r="F88" s="20">
        <f t="shared" si="4"/>
        <v>2926.5660735097144</v>
      </c>
      <c r="G88" s="20">
        <f t="shared" si="5"/>
        <v>809073.37653528445</v>
      </c>
      <c r="H88" s="16">
        <f t="shared" si="6"/>
        <v>0.80907337653528444</v>
      </c>
    </row>
    <row r="89" spans="1:8" s="2" customFormat="1" ht="9.9499999999999993" customHeight="1" x14ac:dyDescent="0.2">
      <c r="A89" s="19">
        <v>88</v>
      </c>
      <c r="B89" s="20">
        <f t="shared" si="7"/>
        <v>809073.37653528445</v>
      </c>
      <c r="C89" s="20">
        <f>IF($G88=0,0,IF($G88&lt;$C88,$G88+$D89,PMT('Home Loan Extra Payments'!$D$9/12,'Home Loan Extra Payments'!$D$10,-'Home Loan Extra Payments'!$D$8,0,0)))</f>
        <v>8678.23233365534</v>
      </c>
      <c r="D89" s="15">
        <f>$B89*('Home Loan Extra Payments'!$D$9/12)</f>
        <v>5730.9364171249317</v>
      </c>
      <c r="E89" s="20"/>
      <c r="F89" s="20">
        <f t="shared" si="4"/>
        <v>2947.2959165304082</v>
      </c>
      <c r="G89" s="20">
        <f t="shared" si="5"/>
        <v>806126.08061875403</v>
      </c>
      <c r="H89" s="16">
        <f t="shared" si="6"/>
        <v>0.80612608061875402</v>
      </c>
    </row>
    <row r="90" spans="1:8" s="2" customFormat="1" ht="9.9499999999999993" customHeight="1" x14ac:dyDescent="0.2">
      <c r="A90" s="19">
        <v>89</v>
      </c>
      <c r="B90" s="20">
        <f t="shared" si="7"/>
        <v>806126.08061875403</v>
      </c>
      <c r="C90" s="20">
        <f>IF($G89=0,0,IF($G89&lt;$C89,$G89+$D90,PMT('Home Loan Extra Payments'!$D$9/12,'Home Loan Extra Payments'!$D$10,-'Home Loan Extra Payments'!$D$8,0,0)))</f>
        <v>8678.23233365534</v>
      </c>
      <c r="D90" s="15">
        <f>$B90*('Home Loan Extra Payments'!$D$9/12)</f>
        <v>5710.0597377161748</v>
      </c>
      <c r="E90" s="20"/>
      <c r="F90" s="20">
        <f t="shared" si="4"/>
        <v>2968.1725959391651</v>
      </c>
      <c r="G90" s="20">
        <f t="shared" si="5"/>
        <v>803157.9080228149</v>
      </c>
      <c r="H90" s="16">
        <f t="shared" si="6"/>
        <v>0.80315790802281495</v>
      </c>
    </row>
    <row r="91" spans="1:8" s="2" customFormat="1" ht="9.9499999999999993" customHeight="1" x14ac:dyDescent="0.2">
      <c r="A91" s="19">
        <v>90</v>
      </c>
      <c r="B91" s="20">
        <f t="shared" si="7"/>
        <v>803157.9080228149</v>
      </c>
      <c r="C91" s="20">
        <f>IF($G90=0,0,IF($G90&lt;$C90,$G90+$D91,PMT('Home Loan Extra Payments'!$D$9/12,'Home Loan Extra Payments'!$D$10,-'Home Loan Extra Payments'!$D$8,0,0)))</f>
        <v>8678.23233365534</v>
      </c>
      <c r="D91" s="15">
        <f>$B91*('Home Loan Extra Payments'!$D$9/12)</f>
        <v>5689.0351818282725</v>
      </c>
      <c r="E91" s="20"/>
      <c r="F91" s="20">
        <f t="shared" si="4"/>
        <v>2989.1971518270675</v>
      </c>
      <c r="G91" s="20">
        <f t="shared" si="5"/>
        <v>800168.71087098785</v>
      </c>
      <c r="H91" s="16">
        <f t="shared" si="6"/>
        <v>0.80016871087098784</v>
      </c>
    </row>
    <row r="92" spans="1:8" s="2" customFormat="1" ht="9.9499999999999993" customHeight="1" x14ac:dyDescent="0.2">
      <c r="A92" s="19">
        <v>91</v>
      </c>
      <c r="B92" s="20">
        <f t="shared" si="7"/>
        <v>800168.71087098785</v>
      </c>
      <c r="C92" s="20">
        <f>IF($G91=0,0,IF($G91&lt;$C91,$G91+$D92,PMT('Home Loan Extra Payments'!$D$9/12,'Home Loan Extra Payments'!$D$10,-'Home Loan Extra Payments'!$D$8,0,0)))</f>
        <v>8678.23233365534</v>
      </c>
      <c r="D92" s="15">
        <f>$B92*('Home Loan Extra Payments'!$D$9/12)</f>
        <v>5667.8617020028314</v>
      </c>
      <c r="E92" s="20"/>
      <c r="F92" s="20">
        <f t="shared" si="4"/>
        <v>3010.3706316525086</v>
      </c>
      <c r="G92" s="20">
        <f t="shared" si="5"/>
        <v>797158.34023933532</v>
      </c>
      <c r="H92" s="16">
        <f t="shared" si="6"/>
        <v>0.79715834023933529</v>
      </c>
    </row>
    <row r="93" spans="1:8" s="2" customFormat="1" ht="9.9499999999999993" customHeight="1" x14ac:dyDescent="0.2">
      <c r="A93" s="19">
        <v>92</v>
      </c>
      <c r="B93" s="20">
        <f t="shared" si="7"/>
        <v>797158.34023933532</v>
      </c>
      <c r="C93" s="20">
        <f>IF($G92=0,0,IF($G92&lt;$C92,$G92+$D93,PMT('Home Loan Extra Payments'!$D$9/12,'Home Loan Extra Payments'!$D$10,-'Home Loan Extra Payments'!$D$8,0,0)))</f>
        <v>8678.23233365534</v>
      </c>
      <c r="D93" s="15">
        <f>$B93*('Home Loan Extra Payments'!$D$9/12)</f>
        <v>5646.5382433619588</v>
      </c>
      <c r="E93" s="20"/>
      <c r="F93" s="20">
        <f t="shared" si="4"/>
        <v>3031.6940902933811</v>
      </c>
      <c r="G93" s="20">
        <f t="shared" si="5"/>
        <v>794126.64614904195</v>
      </c>
      <c r="H93" s="16">
        <f t="shared" si="6"/>
        <v>0.79412664614904194</v>
      </c>
    </row>
    <row r="94" spans="1:8" s="2" customFormat="1" ht="9.9499999999999993" customHeight="1" x14ac:dyDescent="0.2">
      <c r="A94" s="19">
        <v>93</v>
      </c>
      <c r="B94" s="20">
        <f t="shared" si="7"/>
        <v>794126.64614904195</v>
      </c>
      <c r="C94" s="20">
        <f>IF($G93=0,0,IF($G93&lt;$C93,$G93+$D94,PMT('Home Loan Extra Payments'!$D$9/12,'Home Loan Extra Payments'!$D$10,-'Home Loan Extra Payments'!$D$8,0,0)))</f>
        <v>8678.23233365534</v>
      </c>
      <c r="D94" s="15">
        <f>$B94*('Home Loan Extra Payments'!$D$9/12)</f>
        <v>5625.0637435557146</v>
      </c>
      <c r="E94" s="20"/>
      <c r="F94" s="20">
        <f t="shared" si="4"/>
        <v>3053.1685900996254</v>
      </c>
      <c r="G94" s="20">
        <f t="shared" si="5"/>
        <v>791073.47755894228</v>
      </c>
      <c r="H94" s="16">
        <f t="shared" si="6"/>
        <v>0.79107347755894231</v>
      </c>
    </row>
    <row r="95" spans="1:8" s="2" customFormat="1" ht="9.9499999999999993" customHeight="1" x14ac:dyDescent="0.2">
      <c r="A95" s="19">
        <v>94</v>
      </c>
      <c r="B95" s="20">
        <f t="shared" si="7"/>
        <v>791073.47755894228</v>
      </c>
      <c r="C95" s="20">
        <f>IF($G94=0,0,IF($G94&lt;$C94,$G94+$D95,PMT('Home Loan Extra Payments'!$D$9/12,'Home Loan Extra Payments'!$D$10,-'Home Loan Extra Payments'!$D$8,0,0)))</f>
        <v>8678.23233365534</v>
      </c>
      <c r="D95" s="15">
        <f>$B95*('Home Loan Extra Payments'!$D$9/12)</f>
        <v>5603.4371327091749</v>
      </c>
      <c r="E95" s="20"/>
      <c r="F95" s="20">
        <f t="shared" si="4"/>
        <v>3074.7952009461651</v>
      </c>
      <c r="G95" s="20">
        <f t="shared" si="5"/>
        <v>787998.68235799612</v>
      </c>
      <c r="H95" s="16">
        <f t="shared" si="6"/>
        <v>0.78799868235799608</v>
      </c>
    </row>
    <row r="96" spans="1:8" s="2" customFormat="1" ht="9.9499999999999993" customHeight="1" x14ac:dyDescent="0.2">
      <c r="A96" s="19">
        <v>95</v>
      </c>
      <c r="B96" s="20">
        <f t="shared" si="7"/>
        <v>787998.68235799612</v>
      </c>
      <c r="C96" s="20">
        <f>IF($G95=0,0,IF($G95&lt;$C95,$G95+$D96,PMT('Home Loan Extra Payments'!$D$9/12,'Home Loan Extra Payments'!$D$10,-'Home Loan Extra Payments'!$D$8,0,0)))</f>
        <v>8678.23233365534</v>
      </c>
      <c r="D96" s="15">
        <f>$B96*('Home Loan Extra Payments'!$D$9/12)</f>
        <v>5581.6573333691395</v>
      </c>
      <c r="E96" s="20"/>
      <c r="F96" s="20">
        <f t="shared" si="4"/>
        <v>3096.5750002862005</v>
      </c>
      <c r="G96" s="20">
        <f t="shared" si="5"/>
        <v>784902.1073577099</v>
      </c>
      <c r="H96" s="16">
        <f t="shared" si="6"/>
        <v>0.78490210735770993</v>
      </c>
    </row>
    <row r="97" spans="1:8" s="2" customFormat="1" ht="9.9499999999999993" customHeight="1" x14ac:dyDescent="0.2">
      <c r="A97" s="19">
        <v>96</v>
      </c>
      <c r="B97" s="20">
        <f t="shared" si="7"/>
        <v>784902.1073577099</v>
      </c>
      <c r="C97" s="20">
        <f>IF($G96=0,0,IF($G96&lt;$C96,$G96+$D97,PMT('Home Loan Extra Payments'!$D$9/12,'Home Loan Extra Payments'!$D$10,-'Home Loan Extra Payments'!$D$8,0,0)))</f>
        <v>8678.23233365534</v>
      </c>
      <c r="D97" s="15">
        <f>$B97*('Home Loan Extra Payments'!$D$9/12)</f>
        <v>5559.7232604504452</v>
      </c>
      <c r="E97" s="20"/>
      <c r="F97" s="20">
        <f t="shared" si="4"/>
        <v>3118.5090732048948</v>
      </c>
      <c r="G97" s="20">
        <f t="shared" si="5"/>
        <v>781783.59828450496</v>
      </c>
      <c r="H97" s="16">
        <f t="shared" si="6"/>
        <v>0.78178359828450494</v>
      </c>
    </row>
    <row r="98" spans="1:8" s="2" customFormat="1" ht="9.9499999999999993" customHeight="1" x14ac:dyDescent="0.2">
      <c r="A98" s="19">
        <v>97</v>
      </c>
      <c r="B98" s="20">
        <f t="shared" si="7"/>
        <v>781783.59828450496</v>
      </c>
      <c r="C98" s="20">
        <f>IF($G97=0,0,IF($G97&lt;$C97,$G97+$D98,PMT('Home Loan Extra Payments'!$D$9/12,'Home Loan Extra Payments'!$D$10,-'Home Loan Extra Payments'!$D$8,0,0)))</f>
        <v>8678.23233365534</v>
      </c>
      <c r="D98" s="15">
        <f>$B98*('Home Loan Extra Payments'!$D$9/12)</f>
        <v>5537.6338211819102</v>
      </c>
      <c r="E98" s="20"/>
      <c r="F98" s="20">
        <f t="shared" si="4"/>
        <v>3140.5985124734298</v>
      </c>
      <c r="G98" s="20">
        <f t="shared" si="5"/>
        <v>778642.99977203156</v>
      </c>
      <c r="H98" s="16">
        <f t="shared" si="6"/>
        <v>0.77864299977203155</v>
      </c>
    </row>
    <row r="99" spans="1:8" s="2" customFormat="1" ht="9.9499999999999993" customHeight="1" x14ac:dyDescent="0.2">
      <c r="A99" s="19">
        <v>98</v>
      </c>
      <c r="B99" s="20">
        <f t="shared" si="7"/>
        <v>778642.99977203156</v>
      </c>
      <c r="C99" s="20">
        <f>IF($G98=0,0,IF($G98&lt;$C98,$G98+$D99,PMT('Home Loan Extra Payments'!$D$9/12,'Home Loan Extra Payments'!$D$10,-'Home Loan Extra Payments'!$D$8,0,0)))</f>
        <v>8678.23233365534</v>
      </c>
      <c r="D99" s="15">
        <f>$B99*('Home Loan Extra Payments'!$D$9/12)</f>
        <v>5515.3879150518906</v>
      </c>
      <c r="E99" s="20"/>
      <c r="F99" s="20">
        <f t="shared" si="4"/>
        <v>3162.8444186034494</v>
      </c>
      <c r="G99" s="20">
        <f t="shared" si="5"/>
        <v>775480.1553534281</v>
      </c>
      <c r="H99" s="16">
        <f t="shared" si="6"/>
        <v>0.77548015535342807</v>
      </c>
    </row>
    <row r="100" spans="1:8" s="2" customFormat="1" ht="9.9499999999999993" customHeight="1" x14ac:dyDescent="0.2">
      <c r="A100" s="19">
        <v>99</v>
      </c>
      <c r="B100" s="20">
        <f t="shared" si="7"/>
        <v>775480.1553534281</v>
      </c>
      <c r="C100" s="20">
        <f>IF($G99=0,0,IF($G99&lt;$C99,$G99+$D100,PMT('Home Loan Extra Payments'!$D$9/12,'Home Loan Extra Payments'!$D$10,-'Home Loan Extra Payments'!$D$8,0,0)))</f>
        <v>8678.23233365534</v>
      </c>
      <c r="D100" s="15">
        <f>$B100*('Home Loan Extra Payments'!$D$9/12)</f>
        <v>5492.9844337534496</v>
      </c>
      <c r="E100" s="20"/>
      <c r="F100" s="20">
        <f t="shared" si="4"/>
        <v>3185.2478999018904</v>
      </c>
      <c r="G100" s="20">
        <f t="shared" si="5"/>
        <v>772294.90745352616</v>
      </c>
      <c r="H100" s="16">
        <f t="shared" si="6"/>
        <v>0.77229490745352614</v>
      </c>
    </row>
    <row r="101" spans="1:8" s="2" customFormat="1" ht="9.9499999999999993" customHeight="1" x14ac:dyDescent="0.2">
      <c r="A101" s="19">
        <v>100</v>
      </c>
      <c r="B101" s="20">
        <f t="shared" si="7"/>
        <v>772294.90745352616</v>
      </c>
      <c r="C101" s="20">
        <f>IF($G100=0,0,IF($G100&lt;$C100,$G100+$D101,PMT('Home Loan Extra Payments'!$D$9/12,'Home Loan Extra Payments'!$D$10,-'Home Loan Extra Payments'!$D$8,0,0)))</f>
        <v>8678.23233365534</v>
      </c>
      <c r="D101" s="15">
        <f>$B101*('Home Loan Extra Payments'!$D$9/12)</f>
        <v>5470.4222611291443</v>
      </c>
      <c r="E101" s="20"/>
      <c r="F101" s="20">
        <f t="shared" si="4"/>
        <v>3207.8100725261957</v>
      </c>
      <c r="G101" s="20">
        <f t="shared" si="5"/>
        <v>769087.09738099994</v>
      </c>
      <c r="H101" s="16">
        <f t="shared" si="6"/>
        <v>0.7690870973809999</v>
      </c>
    </row>
    <row r="102" spans="1:8" s="2" customFormat="1" ht="9.9499999999999993" customHeight="1" x14ac:dyDescent="0.2">
      <c r="A102" s="19">
        <v>101</v>
      </c>
      <c r="B102" s="20">
        <f t="shared" si="7"/>
        <v>769087.09738099994</v>
      </c>
      <c r="C102" s="20">
        <f>IF($G101=0,0,IF($G101&lt;$C101,$G101+$D102,PMT('Home Loan Extra Payments'!$D$9/12,'Home Loan Extra Payments'!$D$10,-'Home Loan Extra Payments'!$D$8,0,0)))</f>
        <v>8678.23233365534</v>
      </c>
      <c r="D102" s="15">
        <f>$B102*('Home Loan Extra Payments'!$D$9/12)</f>
        <v>5447.7002731154171</v>
      </c>
      <c r="E102" s="20"/>
      <c r="F102" s="20">
        <f t="shared" si="4"/>
        <v>3230.5320605399229</v>
      </c>
      <c r="G102" s="20">
        <f t="shared" si="5"/>
        <v>765856.56532046001</v>
      </c>
      <c r="H102" s="16">
        <f t="shared" si="6"/>
        <v>0.76585656532045998</v>
      </c>
    </row>
    <row r="103" spans="1:8" s="2" customFormat="1" ht="9.9499999999999993" customHeight="1" x14ac:dyDescent="0.2">
      <c r="A103" s="19">
        <v>102</v>
      </c>
      <c r="B103" s="20">
        <f t="shared" si="7"/>
        <v>765856.56532046001</v>
      </c>
      <c r="C103" s="20">
        <f>IF($G102=0,0,IF($G102&lt;$C102,$G102+$D103,PMT('Home Loan Extra Payments'!$D$9/12,'Home Loan Extra Payments'!$D$10,-'Home Loan Extra Payments'!$D$8,0,0)))</f>
        <v>8678.23233365534</v>
      </c>
      <c r="D103" s="15">
        <f>$B103*('Home Loan Extra Payments'!$D$9/12)</f>
        <v>5424.8173376865925</v>
      </c>
      <c r="E103" s="20"/>
      <c r="F103" s="20">
        <f t="shared" si="4"/>
        <v>3253.4149959687475</v>
      </c>
      <c r="G103" s="20">
        <f t="shared" si="5"/>
        <v>762603.15032449132</v>
      </c>
      <c r="H103" s="16">
        <f t="shared" si="6"/>
        <v>0.76260315032449133</v>
      </c>
    </row>
    <row r="104" spans="1:8" s="2" customFormat="1" ht="9.9499999999999993" customHeight="1" x14ac:dyDescent="0.2">
      <c r="A104" s="19">
        <v>103</v>
      </c>
      <c r="B104" s="20">
        <f t="shared" si="7"/>
        <v>762603.15032449132</v>
      </c>
      <c r="C104" s="20">
        <f>IF($G103=0,0,IF($G103&lt;$C103,$G103+$D104,PMT('Home Loan Extra Payments'!$D$9/12,'Home Loan Extra Payments'!$D$10,-'Home Loan Extra Payments'!$D$8,0,0)))</f>
        <v>8678.23233365534</v>
      </c>
      <c r="D104" s="15">
        <f>$B104*('Home Loan Extra Payments'!$D$9/12)</f>
        <v>5401.7723147984807</v>
      </c>
      <c r="E104" s="20"/>
      <c r="F104" s="20">
        <f t="shared" si="4"/>
        <v>3276.4600188568593</v>
      </c>
      <c r="G104" s="20">
        <f t="shared" si="5"/>
        <v>759326.6903056344</v>
      </c>
      <c r="H104" s="16">
        <f t="shared" si="6"/>
        <v>0.75932669030563438</v>
      </c>
    </row>
    <row r="105" spans="1:8" s="2" customFormat="1" ht="9.9499999999999993" customHeight="1" x14ac:dyDescent="0.2">
      <c r="A105" s="19">
        <v>104</v>
      </c>
      <c r="B105" s="20">
        <f t="shared" si="7"/>
        <v>759326.6903056344</v>
      </c>
      <c r="C105" s="20">
        <f>IF($G104=0,0,IF($G104&lt;$C104,$G104+$D105,PMT('Home Loan Extra Payments'!$D$9/12,'Home Loan Extra Payments'!$D$10,-'Home Loan Extra Payments'!$D$8,0,0)))</f>
        <v>8678.23233365534</v>
      </c>
      <c r="D105" s="15">
        <f>$B105*('Home Loan Extra Payments'!$D$9/12)</f>
        <v>5378.5640563315774</v>
      </c>
      <c r="E105" s="20"/>
      <c r="F105" s="20">
        <f t="shared" si="4"/>
        <v>3299.6682773237626</v>
      </c>
      <c r="G105" s="20">
        <f t="shared" si="5"/>
        <v>756027.02202831069</v>
      </c>
      <c r="H105" s="16">
        <f t="shared" si="6"/>
        <v>0.75602702202831074</v>
      </c>
    </row>
    <row r="106" spans="1:8" s="2" customFormat="1" ht="9.9499999999999993" customHeight="1" x14ac:dyDescent="0.2">
      <c r="A106" s="19">
        <v>105</v>
      </c>
      <c r="B106" s="20">
        <f t="shared" si="7"/>
        <v>756027.02202831069</v>
      </c>
      <c r="C106" s="20">
        <f>IF($G105=0,0,IF($G105&lt;$C105,$G105+$D106,PMT('Home Loan Extra Payments'!$D$9/12,'Home Loan Extra Payments'!$D$10,-'Home Loan Extra Payments'!$D$8,0,0)))</f>
        <v>8678.23233365534</v>
      </c>
      <c r="D106" s="15">
        <f>$B106*('Home Loan Extra Payments'!$D$9/12)</f>
        <v>5355.1914060338677</v>
      </c>
      <c r="E106" s="20"/>
      <c r="F106" s="20">
        <f t="shared" si="4"/>
        <v>3323.0409276214723</v>
      </c>
      <c r="G106" s="20">
        <f t="shared" si="5"/>
        <v>752703.98110068927</v>
      </c>
      <c r="H106" s="16">
        <f t="shared" si="6"/>
        <v>0.75270398110068926</v>
      </c>
    </row>
    <row r="107" spans="1:8" s="2" customFormat="1" ht="9.9499999999999993" customHeight="1" x14ac:dyDescent="0.2">
      <c r="A107" s="19">
        <v>106</v>
      </c>
      <c r="B107" s="20">
        <f t="shared" si="7"/>
        <v>752703.98110068927</v>
      </c>
      <c r="C107" s="20">
        <f>IF($G106=0,0,IF($G106&lt;$C106,$G106+$D107,PMT('Home Loan Extra Payments'!$D$9/12,'Home Loan Extra Payments'!$D$10,-'Home Loan Extra Payments'!$D$8,0,0)))</f>
        <v>8678.23233365534</v>
      </c>
      <c r="D107" s="15">
        <f>$B107*('Home Loan Extra Payments'!$D$9/12)</f>
        <v>5331.653199463216</v>
      </c>
      <c r="E107" s="20"/>
      <c r="F107" s="20">
        <f t="shared" si="4"/>
        <v>3346.579134192124</v>
      </c>
      <c r="G107" s="20">
        <f t="shared" si="5"/>
        <v>749357.40196649719</v>
      </c>
      <c r="H107" s="16">
        <f t="shared" si="6"/>
        <v>0.74935740196649714</v>
      </c>
    </row>
    <row r="108" spans="1:8" s="2" customFormat="1" ht="9.9499999999999993" customHeight="1" x14ac:dyDescent="0.2">
      <c r="A108" s="19">
        <v>107</v>
      </c>
      <c r="B108" s="20">
        <f t="shared" si="7"/>
        <v>749357.40196649719</v>
      </c>
      <c r="C108" s="20">
        <f>IF($G107=0,0,IF($G107&lt;$C107,$G107+$D108,PMT('Home Loan Extra Payments'!$D$9/12,'Home Loan Extra Payments'!$D$10,-'Home Loan Extra Payments'!$D$8,0,0)))</f>
        <v>8678.23233365534</v>
      </c>
      <c r="D108" s="15">
        <f>$B108*('Home Loan Extra Payments'!$D$9/12)</f>
        <v>5307.9482639293556</v>
      </c>
      <c r="E108" s="20"/>
      <c r="F108" s="20">
        <f t="shared" si="4"/>
        <v>3370.2840697259844</v>
      </c>
      <c r="G108" s="20">
        <f t="shared" si="5"/>
        <v>745987.11789677117</v>
      </c>
      <c r="H108" s="16">
        <f t="shared" si="6"/>
        <v>0.74598711789677119</v>
      </c>
    </row>
    <row r="109" spans="1:8" s="2" customFormat="1" ht="9.9499999999999993" customHeight="1" x14ac:dyDescent="0.2">
      <c r="A109" s="19">
        <v>108</v>
      </c>
      <c r="B109" s="20">
        <f t="shared" si="7"/>
        <v>745987.11789677117</v>
      </c>
      <c r="C109" s="20">
        <f>IF($G108=0,0,IF($G108&lt;$C108,$G108+$D109,PMT('Home Loan Extra Payments'!$D$9/12,'Home Loan Extra Payments'!$D$10,-'Home Loan Extra Payments'!$D$8,0,0)))</f>
        <v>8678.23233365534</v>
      </c>
      <c r="D109" s="15">
        <f>$B109*('Home Loan Extra Payments'!$D$9/12)</f>
        <v>5284.0754184354628</v>
      </c>
      <c r="E109" s="20"/>
      <c r="F109" s="20">
        <f t="shared" si="4"/>
        <v>3394.1569152198772</v>
      </c>
      <c r="G109" s="20">
        <f t="shared" si="5"/>
        <v>742592.96098155132</v>
      </c>
      <c r="H109" s="16">
        <f t="shared" si="6"/>
        <v>0.74259296098155136</v>
      </c>
    </row>
    <row r="110" spans="1:8" s="2" customFormat="1" ht="9.9499999999999993" customHeight="1" x14ac:dyDescent="0.2">
      <c r="A110" s="19">
        <v>109</v>
      </c>
      <c r="B110" s="20">
        <f t="shared" si="7"/>
        <v>742592.96098155132</v>
      </c>
      <c r="C110" s="20">
        <f>IF($G109=0,0,IF($G109&lt;$C109,$G109+$D110,PMT('Home Loan Extra Payments'!$D$9/12,'Home Loan Extra Payments'!$D$10,-'Home Loan Extra Payments'!$D$8,0,0)))</f>
        <v>8678.23233365534</v>
      </c>
      <c r="D110" s="15">
        <f>$B110*('Home Loan Extra Payments'!$D$9/12)</f>
        <v>5260.0334736193226</v>
      </c>
      <c r="E110" s="20"/>
      <c r="F110" s="20">
        <f t="shared" si="4"/>
        <v>3418.1988600360173</v>
      </c>
      <c r="G110" s="20">
        <f t="shared" si="5"/>
        <v>739174.76212151535</v>
      </c>
      <c r="H110" s="16">
        <f t="shared" si="6"/>
        <v>0.73917476212151534</v>
      </c>
    </row>
    <row r="111" spans="1:8" s="2" customFormat="1" ht="9.9499999999999993" customHeight="1" x14ac:dyDescent="0.2">
      <c r="A111" s="19">
        <v>110</v>
      </c>
      <c r="B111" s="20">
        <f t="shared" si="7"/>
        <v>739174.76212151535</v>
      </c>
      <c r="C111" s="20">
        <f>IF($G110=0,0,IF($G110&lt;$C110,$G110+$D111,PMT('Home Loan Extra Payments'!$D$9/12,'Home Loan Extra Payments'!$D$10,-'Home Loan Extra Payments'!$D$8,0,0)))</f>
        <v>8678.23233365534</v>
      </c>
      <c r="D111" s="15">
        <f>$B111*('Home Loan Extra Payments'!$D$9/12)</f>
        <v>5235.8212316940671</v>
      </c>
      <c r="E111" s="20"/>
      <c r="F111" s="20">
        <f t="shared" si="4"/>
        <v>3442.4111019612728</v>
      </c>
      <c r="G111" s="20">
        <f t="shared" si="5"/>
        <v>735732.35101955407</v>
      </c>
      <c r="H111" s="16">
        <f t="shared" si="6"/>
        <v>0.73573235101955403</v>
      </c>
    </row>
    <row r="112" spans="1:8" s="2" customFormat="1" ht="9.9499999999999993" customHeight="1" x14ac:dyDescent="0.2">
      <c r="A112" s="19">
        <v>111</v>
      </c>
      <c r="B112" s="20">
        <f t="shared" si="7"/>
        <v>735732.35101955407</v>
      </c>
      <c r="C112" s="20">
        <f>IF($G111=0,0,IF($G111&lt;$C111,$G111+$D112,PMT('Home Loan Extra Payments'!$D$9/12,'Home Loan Extra Payments'!$D$10,-'Home Loan Extra Payments'!$D$8,0,0)))</f>
        <v>8678.23233365534</v>
      </c>
      <c r="D112" s="15">
        <f>$B112*('Home Loan Extra Payments'!$D$9/12)</f>
        <v>5211.4374863885087</v>
      </c>
      <c r="E112" s="20"/>
      <c r="F112" s="20">
        <f t="shared" si="4"/>
        <v>3466.7948472668313</v>
      </c>
      <c r="G112" s="20">
        <f t="shared" si="5"/>
        <v>732265.55617228721</v>
      </c>
      <c r="H112" s="16">
        <f t="shared" si="6"/>
        <v>0.73226555617228717</v>
      </c>
    </row>
    <row r="113" spans="1:8" s="2" customFormat="1" ht="9.9499999999999993" customHeight="1" x14ac:dyDescent="0.2">
      <c r="A113" s="19">
        <v>112</v>
      </c>
      <c r="B113" s="20">
        <f t="shared" si="7"/>
        <v>732265.55617228721</v>
      </c>
      <c r="C113" s="20">
        <f>IF($G112=0,0,IF($G112&lt;$C112,$G112+$D113,PMT('Home Loan Extra Payments'!$D$9/12,'Home Loan Extra Payments'!$D$10,-'Home Loan Extra Payments'!$D$8,0,0)))</f>
        <v>8678.23233365534</v>
      </c>
      <c r="D113" s="15">
        <f>$B113*('Home Loan Extra Payments'!$D$9/12)</f>
        <v>5186.8810228870352</v>
      </c>
      <c r="E113" s="20"/>
      <c r="F113" s="20">
        <f t="shared" si="4"/>
        <v>3491.3513107683048</v>
      </c>
      <c r="G113" s="20">
        <f t="shared" si="5"/>
        <v>728774.20486151893</v>
      </c>
      <c r="H113" s="16">
        <f t="shared" si="6"/>
        <v>0.72877420486151889</v>
      </c>
    </row>
    <row r="114" spans="1:8" s="2" customFormat="1" ht="9.9499999999999993" customHeight="1" x14ac:dyDescent="0.2">
      <c r="A114" s="19">
        <v>113</v>
      </c>
      <c r="B114" s="20">
        <f t="shared" si="7"/>
        <v>728774.20486151893</v>
      </c>
      <c r="C114" s="20">
        <f>IF($G113=0,0,IF($G113&lt;$C113,$G113+$D114,PMT('Home Loan Extra Payments'!$D$9/12,'Home Loan Extra Payments'!$D$10,-'Home Loan Extra Payments'!$D$8,0,0)))</f>
        <v>8678.23233365534</v>
      </c>
      <c r="D114" s="15">
        <f>$B114*('Home Loan Extra Payments'!$D$9/12)</f>
        <v>5162.1506177690926</v>
      </c>
      <c r="E114" s="20"/>
      <c r="F114" s="20">
        <f t="shared" si="4"/>
        <v>3516.0817158862474</v>
      </c>
      <c r="G114" s="20">
        <f t="shared" si="5"/>
        <v>725258.12314563268</v>
      </c>
      <c r="H114" s="16">
        <f t="shared" si="6"/>
        <v>0.72525812314563265</v>
      </c>
    </row>
    <row r="115" spans="1:8" s="2" customFormat="1" ht="9.9499999999999993" customHeight="1" x14ac:dyDescent="0.2">
      <c r="A115" s="19">
        <v>114</v>
      </c>
      <c r="B115" s="20">
        <f t="shared" si="7"/>
        <v>725258.12314563268</v>
      </c>
      <c r="C115" s="20">
        <f>IF($G114=0,0,IF($G114&lt;$C114,$G114+$D115,PMT('Home Loan Extra Payments'!$D$9/12,'Home Loan Extra Payments'!$D$10,-'Home Loan Extra Payments'!$D$8,0,0)))</f>
        <v>8678.23233365534</v>
      </c>
      <c r="D115" s="15">
        <f>$B115*('Home Loan Extra Payments'!$D$9/12)</f>
        <v>5137.2450389482319</v>
      </c>
      <c r="E115" s="20"/>
      <c r="F115" s="20">
        <f t="shared" si="4"/>
        <v>3540.987294707108</v>
      </c>
      <c r="G115" s="20">
        <f t="shared" si="5"/>
        <v>721717.13585092558</v>
      </c>
      <c r="H115" s="16">
        <f t="shared" si="6"/>
        <v>0.72171713585092556</v>
      </c>
    </row>
    <row r="116" spans="1:8" s="2" customFormat="1" ht="9.9499999999999993" customHeight="1" x14ac:dyDescent="0.2">
      <c r="A116" s="19">
        <v>115</v>
      </c>
      <c r="B116" s="20">
        <f t="shared" si="7"/>
        <v>721717.13585092558</v>
      </c>
      <c r="C116" s="20">
        <f>IF($G115=0,0,IF($G115&lt;$C115,$G115+$D116,PMT('Home Loan Extra Payments'!$D$9/12,'Home Loan Extra Payments'!$D$10,-'Home Loan Extra Payments'!$D$8,0,0)))</f>
        <v>8678.23233365534</v>
      </c>
      <c r="D116" s="15">
        <f>$B116*('Home Loan Extra Payments'!$D$9/12)</f>
        <v>5112.1630456107232</v>
      </c>
      <c r="E116" s="20"/>
      <c r="F116" s="20">
        <f t="shared" si="4"/>
        <v>3566.0692880446168</v>
      </c>
      <c r="G116" s="20">
        <f t="shared" si="5"/>
        <v>718151.06656288099</v>
      </c>
      <c r="H116" s="16">
        <f t="shared" si="6"/>
        <v>0.71815106656288097</v>
      </c>
    </row>
    <row r="117" spans="1:8" s="2" customFormat="1" ht="9.9499999999999993" customHeight="1" x14ac:dyDescent="0.2">
      <c r="A117" s="19">
        <v>116</v>
      </c>
      <c r="B117" s="20">
        <f t="shared" si="7"/>
        <v>718151.06656288099</v>
      </c>
      <c r="C117" s="20">
        <f>IF($G116=0,0,IF($G116&lt;$C116,$G116+$D117,PMT('Home Loan Extra Payments'!$D$9/12,'Home Loan Extra Payments'!$D$10,-'Home Loan Extra Payments'!$D$8,0,0)))</f>
        <v>8678.23233365534</v>
      </c>
      <c r="D117" s="15">
        <f>$B117*('Home Loan Extra Payments'!$D$9/12)</f>
        <v>5086.9033881537407</v>
      </c>
      <c r="E117" s="20"/>
      <c r="F117" s="20">
        <f t="shared" si="4"/>
        <v>3591.3289455015993</v>
      </c>
      <c r="G117" s="20">
        <f t="shared" si="5"/>
        <v>714559.7376173794</v>
      </c>
      <c r="H117" s="16">
        <f t="shared" si="6"/>
        <v>0.71455973761737945</v>
      </c>
    </row>
    <row r="118" spans="1:8" s="2" customFormat="1" ht="9.9499999999999993" customHeight="1" x14ac:dyDescent="0.2">
      <c r="A118" s="19">
        <v>117</v>
      </c>
      <c r="B118" s="20">
        <f t="shared" si="7"/>
        <v>714559.7376173794</v>
      </c>
      <c r="C118" s="20">
        <f>IF($G117=0,0,IF($G117&lt;$C117,$G117+$D118,PMT('Home Loan Extra Payments'!$D$9/12,'Home Loan Extra Payments'!$D$10,-'Home Loan Extra Payments'!$D$8,0,0)))</f>
        <v>8678.23233365534</v>
      </c>
      <c r="D118" s="15">
        <f>$B118*('Home Loan Extra Payments'!$D$9/12)</f>
        <v>5061.4648081231044</v>
      </c>
      <c r="E118" s="20"/>
      <c r="F118" s="20">
        <f t="shared" si="4"/>
        <v>3616.7675255322356</v>
      </c>
      <c r="G118" s="20">
        <f t="shared" si="5"/>
        <v>710942.97009184712</v>
      </c>
      <c r="H118" s="16">
        <f t="shared" si="6"/>
        <v>0.71094297009184715</v>
      </c>
    </row>
    <row r="119" spans="1:8" s="2" customFormat="1" ht="9.9499999999999993" customHeight="1" x14ac:dyDescent="0.2">
      <c r="A119" s="19">
        <v>118</v>
      </c>
      <c r="B119" s="20">
        <f t="shared" si="7"/>
        <v>710942.97009184712</v>
      </c>
      <c r="C119" s="20">
        <f>IF($G118=0,0,IF($G118&lt;$C118,$G118+$D119,PMT('Home Loan Extra Payments'!$D$9/12,'Home Loan Extra Payments'!$D$10,-'Home Loan Extra Payments'!$D$8,0,0)))</f>
        <v>8678.23233365534</v>
      </c>
      <c r="D119" s="15">
        <f>$B119*('Home Loan Extra Payments'!$D$9/12)</f>
        <v>5035.8460381505838</v>
      </c>
      <c r="E119" s="20"/>
      <c r="F119" s="20">
        <f t="shared" si="4"/>
        <v>3642.3862955047562</v>
      </c>
      <c r="G119" s="20">
        <f t="shared" si="5"/>
        <v>707300.58379634237</v>
      </c>
      <c r="H119" s="16">
        <f t="shared" si="6"/>
        <v>0.70730058379634242</v>
      </c>
    </row>
    <row r="120" spans="1:8" s="2" customFormat="1" ht="9.9499999999999993" customHeight="1" x14ac:dyDescent="0.2">
      <c r="A120" s="19">
        <v>119</v>
      </c>
      <c r="B120" s="20">
        <f t="shared" si="7"/>
        <v>707300.58379634237</v>
      </c>
      <c r="C120" s="20">
        <f>IF($G119=0,0,IF($G119&lt;$C119,$G119+$D120,PMT('Home Loan Extra Payments'!$D$9/12,'Home Loan Extra Payments'!$D$10,-'Home Loan Extra Payments'!$D$8,0,0)))</f>
        <v>8678.23233365534</v>
      </c>
      <c r="D120" s="15">
        <f>$B120*('Home Loan Extra Payments'!$D$9/12)</f>
        <v>5010.0458018907584</v>
      </c>
      <c r="E120" s="20"/>
      <c r="F120" s="20">
        <f t="shared" si="4"/>
        <v>3668.1865317645816</v>
      </c>
      <c r="G120" s="20">
        <f t="shared" si="5"/>
        <v>703632.3972645778</v>
      </c>
      <c r="H120" s="16">
        <f t="shared" si="6"/>
        <v>0.70363239726457782</v>
      </c>
    </row>
    <row r="121" spans="1:8" s="2" customFormat="1" ht="9.9499999999999993" customHeight="1" x14ac:dyDescent="0.2">
      <c r="A121" s="19">
        <v>120</v>
      </c>
      <c r="B121" s="20">
        <f t="shared" si="7"/>
        <v>703632.3972645778</v>
      </c>
      <c r="C121" s="20">
        <f>IF($G120=0,0,IF($G120&lt;$C120,$G120+$D121,PMT('Home Loan Extra Payments'!$D$9/12,'Home Loan Extra Payments'!$D$10,-'Home Loan Extra Payments'!$D$8,0,0)))</f>
        <v>8678.23233365534</v>
      </c>
      <c r="D121" s="15">
        <f>$B121*('Home Loan Extra Payments'!$D$9/12)</f>
        <v>4984.0628139574264</v>
      </c>
      <c r="E121" s="20"/>
      <c r="F121" s="20">
        <f t="shared" si="4"/>
        <v>3694.1695196979135</v>
      </c>
      <c r="G121" s="20">
        <f t="shared" si="5"/>
        <v>699938.2277448799</v>
      </c>
      <c r="H121" s="16">
        <f t="shared" si="6"/>
        <v>0.6999382277448799</v>
      </c>
    </row>
    <row r="122" spans="1:8" s="2" customFormat="1" ht="9.9499999999999993" customHeight="1" x14ac:dyDescent="0.2">
      <c r="A122" s="19">
        <v>121</v>
      </c>
      <c r="B122" s="20">
        <f t="shared" si="7"/>
        <v>699938.2277448799</v>
      </c>
      <c r="C122" s="20">
        <f>IF($G121=0,0,IF($G121&lt;$C121,$G121+$D122,PMT('Home Loan Extra Payments'!$D$9/12,'Home Loan Extra Payments'!$D$10,-'Home Loan Extra Payments'!$D$8,0,0)))</f>
        <v>8678.23233365534</v>
      </c>
      <c r="D122" s="15">
        <f>$B122*('Home Loan Extra Payments'!$D$9/12)</f>
        <v>4957.8957798595666</v>
      </c>
      <c r="E122" s="20"/>
      <c r="F122" s="20">
        <f t="shared" si="4"/>
        <v>3720.3365537957734</v>
      </c>
      <c r="G122" s="20">
        <f t="shared" si="5"/>
        <v>696217.89119108417</v>
      </c>
      <c r="H122" s="16">
        <f t="shared" si="6"/>
        <v>0.69621789119108413</v>
      </c>
    </row>
    <row r="123" spans="1:8" s="2" customFormat="1" ht="9.9499999999999993" customHeight="1" x14ac:dyDescent="0.2">
      <c r="A123" s="19">
        <v>122</v>
      </c>
      <c r="B123" s="20">
        <f t="shared" si="7"/>
        <v>696217.89119108417</v>
      </c>
      <c r="C123" s="20">
        <f>IF($G122=0,0,IF($G122&lt;$C122,$G122+$D123,PMT('Home Loan Extra Payments'!$D$9/12,'Home Loan Extra Payments'!$D$10,-'Home Loan Extra Payments'!$D$8,0,0)))</f>
        <v>8678.23233365534</v>
      </c>
      <c r="D123" s="15">
        <f>$B123*('Home Loan Extra Payments'!$D$9/12)</f>
        <v>4931.5433959368465</v>
      </c>
      <c r="E123" s="20"/>
      <c r="F123" s="20">
        <f t="shared" si="4"/>
        <v>3746.6889377184934</v>
      </c>
      <c r="G123" s="20">
        <f t="shared" si="5"/>
        <v>692471.20225336566</v>
      </c>
      <c r="H123" s="16">
        <f t="shared" si="6"/>
        <v>0.69247120225336567</v>
      </c>
    </row>
    <row r="124" spans="1:8" s="2" customFormat="1" ht="9.9499999999999993" customHeight="1" x14ac:dyDescent="0.2">
      <c r="A124" s="19">
        <v>123</v>
      </c>
      <c r="B124" s="20">
        <f t="shared" si="7"/>
        <v>692471.20225336566</v>
      </c>
      <c r="C124" s="20">
        <f>IF($G123=0,0,IF($G123&lt;$C123,$G123+$D124,PMT('Home Loan Extra Payments'!$D$9/12,'Home Loan Extra Payments'!$D$10,-'Home Loan Extra Payments'!$D$8,0,0)))</f>
        <v>8678.23233365534</v>
      </c>
      <c r="D124" s="15">
        <f>$B124*('Home Loan Extra Payments'!$D$9/12)</f>
        <v>4905.0043492946734</v>
      </c>
      <c r="E124" s="20"/>
      <c r="F124" s="20">
        <f t="shared" si="4"/>
        <v>3773.2279843606666</v>
      </c>
      <c r="G124" s="20">
        <f t="shared" si="5"/>
        <v>688697.974269005</v>
      </c>
      <c r="H124" s="16">
        <f t="shared" si="6"/>
        <v>0.68869797426900503</v>
      </c>
    </row>
    <row r="125" spans="1:8" s="2" customFormat="1" ht="9.9499999999999993" customHeight="1" x14ac:dyDescent="0.2">
      <c r="A125" s="19">
        <v>124</v>
      </c>
      <c r="B125" s="20">
        <f t="shared" si="7"/>
        <v>688697.974269005</v>
      </c>
      <c r="C125" s="20">
        <f>IF($G124=0,0,IF($G124&lt;$C124,$G124+$D125,PMT('Home Loan Extra Payments'!$D$9/12,'Home Loan Extra Payments'!$D$10,-'Home Loan Extra Payments'!$D$8,0,0)))</f>
        <v>8678.23233365534</v>
      </c>
      <c r="D125" s="15">
        <f>$B125*('Home Loan Extra Payments'!$D$9/12)</f>
        <v>4878.2773177387862</v>
      </c>
      <c r="E125" s="20"/>
      <c r="F125" s="20">
        <f t="shared" si="4"/>
        <v>3799.9550159165537</v>
      </c>
      <c r="G125" s="20">
        <f t="shared" si="5"/>
        <v>684898.01925308839</v>
      </c>
      <c r="H125" s="16">
        <f t="shared" si="6"/>
        <v>0.68489801925308835</v>
      </c>
    </row>
    <row r="126" spans="1:8" s="2" customFormat="1" ht="9.9499999999999993" customHeight="1" x14ac:dyDescent="0.2">
      <c r="A126" s="19">
        <v>125</v>
      </c>
      <c r="B126" s="20">
        <f t="shared" si="7"/>
        <v>684898.01925308839</v>
      </c>
      <c r="C126" s="20">
        <f>IF($G125=0,0,IF($G125&lt;$C125,$G125+$D126,PMT('Home Loan Extra Payments'!$D$9/12,'Home Loan Extra Payments'!$D$10,-'Home Loan Extra Payments'!$D$8,0,0)))</f>
        <v>8678.23233365534</v>
      </c>
      <c r="D126" s="15">
        <f>$B126*('Home Loan Extra Payments'!$D$9/12)</f>
        <v>4851.3609697093761</v>
      </c>
      <c r="E126" s="20"/>
      <c r="F126" s="20">
        <f t="shared" si="4"/>
        <v>3826.8713639459638</v>
      </c>
      <c r="G126" s="20">
        <f t="shared" si="5"/>
        <v>681071.14788914239</v>
      </c>
      <c r="H126" s="16">
        <f t="shared" si="6"/>
        <v>0.68107114788914236</v>
      </c>
    </row>
    <row r="127" spans="1:8" s="2" customFormat="1" ht="9.9499999999999993" customHeight="1" x14ac:dyDescent="0.2">
      <c r="A127" s="19">
        <v>126</v>
      </c>
      <c r="B127" s="20">
        <f t="shared" si="7"/>
        <v>681071.14788914239</v>
      </c>
      <c r="C127" s="20">
        <f>IF($G126=0,0,IF($G126&lt;$C126,$G126+$D127,PMT('Home Loan Extra Payments'!$D$9/12,'Home Loan Extra Payments'!$D$10,-'Home Loan Extra Payments'!$D$8,0,0)))</f>
        <v>8678.23233365534</v>
      </c>
      <c r="D127" s="15">
        <f>$B127*('Home Loan Extra Payments'!$D$9/12)</f>
        <v>4824.2539642147585</v>
      </c>
      <c r="E127" s="20"/>
      <c r="F127" s="20">
        <f t="shared" si="4"/>
        <v>3853.9783694405814</v>
      </c>
      <c r="G127" s="20">
        <f t="shared" si="5"/>
        <v>677217.16951970186</v>
      </c>
      <c r="H127" s="16">
        <f t="shared" si="6"/>
        <v>0.6772171695197019</v>
      </c>
    </row>
    <row r="128" spans="1:8" s="2" customFormat="1" ht="9.9499999999999993" customHeight="1" x14ac:dyDescent="0.2">
      <c r="A128" s="19">
        <v>127</v>
      </c>
      <c r="B128" s="20">
        <f t="shared" si="7"/>
        <v>677217.16951970186</v>
      </c>
      <c r="C128" s="20">
        <f>IF($G127=0,0,IF($G127&lt;$C127,$G127+$D128,PMT('Home Loan Extra Payments'!$D$9/12,'Home Loan Extra Payments'!$D$10,-'Home Loan Extra Payments'!$D$8,0,0)))</f>
        <v>8678.23233365534</v>
      </c>
      <c r="D128" s="15">
        <f>$B128*('Home Loan Extra Payments'!$D$9/12)</f>
        <v>4796.9549507645552</v>
      </c>
      <c r="E128" s="20"/>
      <c r="F128" s="20">
        <f t="shared" si="4"/>
        <v>3881.2773828907848</v>
      </c>
      <c r="G128" s="20">
        <f t="shared" si="5"/>
        <v>673335.89213681105</v>
      </c>
      <c r="H128" s="16">
        <f t="shared" si="6"/>
        <v>0.673335892136811</v>
      </c>
    </row>
    <row r="129" spans="1:8" s="2" customFormat="1" ht="9.9499999999999993" customHeight="1" x14ac:dyDescent="0.2">
      <c r="A129" s="19">
        <v>128</v>
      </c>
      <c r="B129" s="20">
        <f t="shared" si="7"/>
        <v>673335.89213681105</v>
      </c>
      <c r="C129" s="20">
        <f>IF($G128=0,0,IF($G128&lt;$C128,$G128+$D129,PMT('Home Loan Extra Payments'!$D$9/12,'Home Loan Extra Payments'!$D$10,-'Home Loan Extra Payments'!$D$8,0,0)))</f>
        <v>8678.23233365534</v>
      </c>
      <c r="D129" s="15">
        <f>$B129*('Home Loan Extra Payments'!$D$9/12)</f>
        <v>4769.4625693024118</v>
      </c>
      <c r="E129" s="20"/>
      <c r="F129" s="20">
        <f t="shared" si="4"/>
        <v>3908.7697643529282</v>
      </c>
      <c r="G129" s="20">
        <f t="shared" si="5"/>
        <v>669427.12237245811</v>
      </c>
      <c r="H129" s="16">
        <f t="shared" si="6"/>
        <v>0.66942712237245816</v>
      </c>
    </row>
    <row r="130" spans="1:8" s="2" customFormat="1" ht="9.9499999999999993" customHeight="1" x14ac:dyDescent="0.2">
      <c r="A130" s="19">
        <v>129</v>
      </c>
      <c r="B130" s="20">
        <f t="shared" si="7"/>
        <v>669427.12237245811</v>
      </c>
      <c r="C130" s="20">
        <f>IF($G129=0,0,IF($G129&lt;$C129,$G129+$D130,PMT('Home Loan Extra Payments'!$D$9/12,'Home Loan Extra Payments'!$D$10,-'Home Loan Extra Payments'!$D$8,0,0)))</f>
        <v>8678.23233365534</v>
      </c>
      <c r="D130" s="15">
        <f>$B130*('Home Loan Extra Payments'!$D$9/12)</f>
        <v>4741.7754501382451</v>
      </c>
      <c r="E130" s="20"/>
      <c r="F130" s="20">
        <f t="shared" ref="F130:F193" si="8">$C130-$D130</f>
        <v>3936.4568835170949</v>
      </c>
      <c r="G130" s="20">
        <f t="shared" ref="G130:G193" si="9">IF(ROUND($B130-$F130,2)=0,0,$B130-$F130)</f>
        <v>665490.66548894101</v>
      </c>
      <c r="H130" s="16">
        <f t="shared" ref="H130:H193" si="10">IF($B130=0,0,$G130/$B$2)</f>
        <v>0.66549066548894098</v>
      </c>
    </row>
    <row r="131" spans="1:8" s="2" customFormat="1" ht="9.9499999999999993" customHeight="1" x14ac:dyDescent="0.2">
      <c r="A131" s="19">
        <v>130</v>
      </c>
      <c r="B131" s="20">
        <f t="shared" ref="B131:B194" si="11">$G130</f>
        <v>665490.66548894101</v>
      </c>
      <c r="C131" s="20">
        <f>IF($G130=0,0,IF($G130&lt;$C130,$G130+$D131,PMT('Home Loan Extra Payments'!$D$9/12,'Home Loan Extra Payments'!$D$10,-'Home Loan Extra Payments'!$D$8,0,0)))</f>
        <v>8678.23233365534</v>
      </c>
      <c r="D131" s="15">
        <f>$B131*('Home Loan Extra Payments'!$D$9/12)</f>
        <v>4713.892213879999</v>
      </c>
      <c r="E131" s="20"/>
      <c r="F131" s="20">
        <f t="shared" si="8"/>
        <v>3964.340119775341</v>
      </c>
      <c r="G131" s="20">
        <f t="shared" si="9"/>
        <v>661526.32536916563</v>
      </c>
      <c r="H131" s="16">
        <f t="shared" si="10"/>
        <v>0.66152632536916567</v>
      </c>
    </row>
    <row r="132" spans="1:8" s="2" customFormat="1" ht="9.9499999999999993" customHeight="1" x14ac:dyDescent="0.2">
      <c r="A132" s="19">
        <v>131</v>
      </c>
      <c r="B132" s="20">
        <f t="shared" si="11"/>
        <v>661526.32536916563</v>
      </c>
      <c r="C132" s="20">
        <f>IF($G131=0,0,IF($G131&lt;$C131,$G131+$D132,PMT('Home Loan Extra Payments'!$D$9/12,'Home Loan Extra Payments'!$D$10,-'Home Loan Extra Payments'!$D$8,0,0)))</f>
        <v>8678.23233365534</v>
      </c>
      <c r="D132" s="15">
        <f>$B132*('Home Loan Extra Payments'!$D$9/12)</f>
        <v>4685.8114713649238</v>
      </c>
      <c r="E132" s="20"/>
      <c r="F132" s="20">
        <f t="shared" si="8"/>
        <v>3992.4208622904162</v>
      </c>
      <c r="G132" s="20">
        <f t="shared" si="9"/>
        <v>657533.9045068752</v>
      </c>
      <c r="H132" s="16">
        <f t="shared" si="10"/>
        <v>0.65753390450687521</v>
      </c>
    </row>
    <row r="133" spans="1:8" s="2" customFormat="1" ht="9.9499999999999993" customHeight="1" x14ac:dyDescent="0.2">
      <c r="A133" s="19">
        <v>132</v>
      </c>
      <c r="B133" s="20">
        <f t="shared" si="11"/>
        <v>657533.9045068752</v>
      </c>
      <c r="C133" s="20">
        <f>IF($G132=0,0,IF($G132&lt;$C132,$G132+$D133,PMT('Home Loan Extra Payments'!$D$9/12,'Home Loan Extra Payments'!$D$10,-'Home Loan Extra Payments'!$D$8,0,0)))</f>
        <v>8678.23233365534</v>
      </c>
      <c r="D133" s="15">
        <f>$B133*('Home Loan Extra Payments'!$D$9/12)</f>
        <v>4657.531823590366</v>
      </c>
      <c r="E133" s="20"/>
      <c r="F133" s="20">
        <f t="shared" si="8"/>
        <v>4020.700510064974</v>
      </c>
      <c r="G133" s="20">
        <f t="shared" si="9"/>
        <v>653513.20399681025</v>
      </c>
      <c r="H133" s="16">
        <f t="shared" si="10"/>
        <v>0.65351320399681023</v>
      </c>
    </row>
    <row r="134" spans="1:8" s="2" customFormat="1" ht="9.9499999999999993" customHeight="1" x14ac:dyDescent="0.2">
      <c r="A134" s="19">
        <v>133</v>
      </c>
      <c r="B134" s="20">
        <f t="shared" si="11"/>
        <v>653513.20399681025</v>
      </c>
      <c r="C134" s="20">
        <f>IF($G133=0,0,IF($G133&lt;$C133,$G133+$D134,PMT('Home Loan Extra Payments'!$D$9/12,'Home Loan Extra Payments'!$D$10,-'Home Loan Extra Payments'!$D$8,0,0)))</f>
        <v>8678.23233365534</v>
      </c>
      <c r="D134" s="15">
        <f>$B134*('Home Loan Extra Payments'!$D$9/12)</f>
        <v>4629.0518616440731</v>
      </c>
      <c r="E134" s="20"/>
      <c r="F134" s="20">
        <f t="shared" si="8"/>
        <v>4049.1804720112668</v>
      </c>
      <c r="G134" s="20">
        <f t="shared" si="9"/>
        <v>649464.02352479903</v>
      </c>
      <c r="H134" s="16">
        <f t="shared" si="10"/>
        <v>0.64946402352479904</v>
      </c>
    </row>
    <row r="135" spans="1:8" s="2" customFormat="1" ht="9.9499999999999993" customHeight="1" x14ac:dyDescent="0.2">
      <c r="A135" s="19">
        <v>134</v>
      </c>
      <c r="B135" s="20">
        <f t="shared" si="11"/>
        <v>649464.02352479903</v>
      </c>
      <c r="C135" s="20">
        <f>IF($G134=0,0,IF($G134&lt;$C134,$G134+$D135,PMT('Home Loan Extra Payments'!$D$9/12,'Home Loan Extra Payments'!$D$10,-'Home Loan Extra Payments'!$D$8,0,0)))</f>
        <v>8678.23233365534</v>
      </c>
      <c r="D135" s="15">
        <f>$B135*('Home Loan Extra Payments'!$D$9/12)</f>
        <v>4600.3701666339939</v>
      </c>
      <c r="E135" s="20"/>
      <c r="F135" s="20">
        <f t="shared" si="8"/>
        <v>4077.8621670213461</v>
      </c>
      <c r="G135" s="20">
        <f t="shared" si="9"/>
        <v>645386.16135777766</v>
      </c>
      <c r="H135" s="16">
        <f t="shared" si="10"/>
        <v>0.64538616135777771</v>
      </c>
    </row>
    <row r="136" spans="1:8" s="2" customFormat="1" ht="9.9499999999999993" customHeight="1" x14ac:dyDescent="0.2">
      <c r="A136" s="19">
        <v>135</v>
      </c>
      <c r="B136" s="20">
        <f t="shared" si="11"/>
        <v>645386.16135777766</v>
      </c>
      <c r="C136" s="20">
        <f>IF($G135=0,0,IF($G135&lt;$C135,$G135+$D136,PMT('Home Loan Extra Payments'!$D$9/12,'Home Loan Extra Payments'!$D$10,-'Home Loan Extra Payments'!$D$8,0,0)))</f>
        <v>8678.23233365534</v>
      </c>
      <c r="D136" s="15">
        <f>$B136*('Home Loan Extra Payments'!$D$9/12)</f>
        <v>4571.4853096175921</v>
      </c>
      <c r="E136" s="20"/>
      <c r="F136" s="20">
        <f t="shared" si="8"/>
        <v>4106.7470240377479</v>
      </c>
      <c r="G136" s="20">
        <f t="shared" si="9"/>
        <v>641279.4143337399</v>
      </c>
      <c r="H136" s="16">
        <f t="shared" si="10"/>
        <v>0.64127941433373992</v>
      </c>
    </row>
    <row r="137" spans="1:8" s="2" customFormat="1" ht="9.9499999999999993" customHeight="1" x14ac:dyDescent="0.2">
      <c r="A137" s="19">
        <v>136</v>
      </c>
      <c r="B137" s="20">
        <f t="shared" si="11"/>
        <v>641279.4143337399</v>
      </c>
      <c r="C137" s="20">
        <f>IF($G136=0,0,IF($G136&lt;$C136,$G136+$D137,PMT('Home Loan Extra Payments'!$D$9/12,'Home Loan Extra Payments'!$D$10,-'Home Loan Extra Payments'!$D$8,0,0)))</f>
        <v>8678.23233365534</v>
      </c>
      <c r="D137" s="15">
        <f>$B137*('Home Loan Extra Payments'!$D$9/12)</f>
        <v>4542.3958515306576</v>
      </c>
      <c r="E137" s="20"/>
      <c r="F137" s="20">
        <f t="shared" si="8"/>
        <v>4135.8364821246823</v>
      </c>
      <c r="G137" s="20">
        <f t="shared" si="9"/>
        <v>637143.57785161526</v>
      </c>
      <c r="H137" s="16">
        <f t="shared" si="10"/>
        <v>0.63714357785161524</v>
      </c>
    </row>
    <row r="138" spans="1:8" s="2" customFormat="1" ht="9.9499999999999993" customHeight="1" x14ac:dyDescent="0.2">
      <c r="A138" s="19">
        <v>137</v>
      </c>
      <c r="B138" s="20">
        <f t="shared" si="11"/>
        <v>637143.57785161526</v>
      </c>
      <c r="C138" s="20">
        <f>IF($G137=0,0,IF($G137&lt;$C137,$G137+$D138,PMT('Home Loan Extra Payments'!$D$9/12,'Home Loan Extra Payments'!$D$10,-'Home Loan Extra Payments'!$D$8,0,0)))</f>
        <v>8678.23233365534</v>
      </c>
      <c r="D138" s="15">
        <f>$B138*('Home Loan Extra Payments'!$D$9/12)</f>
        <v>4513.1003431156087</v>
      </c>
      <c r="E138" s="20"/>
      <c r="F138" s="20">
        <f t="shared" si="8"/>
        <v>4165.1319905397313</v>
      </c>
      <c r="G138" s="20">
        <f t="shared" si="9"/>
        <v>632978.44586107554</v>
      </c>
      <c r="H138" s="16">
        <f t="shared" si="10"/>
        <v>0.63297844586107554</v>
      </c>
    </row>
    <row r="139" spans="1:8" s="2" customFormat="1" ht="9.9499999999999993" customHeight="1" x14ac:dyDescent="0.2">
      <c r="A139" s="19">
        <v>138</v>
      </c>
      <c r="B139" s="20">
        <f t="shared" si="11"/>
        <v>632978.44586107554</v>
      </c>
      <c r="C139" s="20">
        <f>IF($G138=0,0,IF($G138&lt;$C138,$G138+$D139,PMT('Home Loan Extra Payments'!$D$9/12,'Home Loan Extra Payments'!$D$10,-'Home Loan Extra Payments'!$D$8,0,0)))</f>
        <v>8678.23233365534</v>
      </c>
      <c r="D139" s="15">
        <f>$B139*('Home Loan Extra Payments'!$D$9/12)</f>
        <v>4483.5973248492855</v>
      </c>
      <c r="E139" s="20"/>
      <c r="F139" s="20">
        <f t="shared" si="8"/>
        <v>4194.6350088060544</v>
      </c>
      <c r="G139" s="20">
        <f t="shared" si="9"/>
        <v>628783.81085226953</v>
      </c>
      <c r="H139" s="16">
        <f t="shared" si="10"/>
        <v>0.62878381085226953</v>
      </c>
    </row>
    <row r="140" spans="1:8" s="2" customFormat="1" ht="9.9499999999999993" customHeight="1" x14ac:dyDescent="0.2">
      <c r="A140" s="19">
        <v>139</v>
      </c>
      <c r="B140" s="20">
        <f t="shared" si="11"/>
        <v>628783.81085226953</v>
      </c>
      <c r="C140" s="20">
        <f>IF($G139=0,0,IF($G139&lt;$C139,$G139+$D140,PMT('Home Loan Extra Payments'!$D$9/12,'Home Loan Extra Payments'!$D$10,-'Home Loan Extra Payments'!$D$8,0,0)))</f>
        <v>8678.23233365534</v>
      </c>
      <c r="D140" s="15">
        <f>$B140*('Home Loan Extra Payments'!$D$9/12)</f>
        <v>4453.8853268702424</v>
      </c>
      <c r="E140" s="20"/>
      <c r="F140" s="20">
        <f t="shared" si="8"/>
        <v>4224.3470067850976</v>
      </c>
      <c r="G140" s="20">
        <f t="shared" si="9"/>
        <v>624559.46384548442</v>
      </c>
      <c r="H140" s="16">
        <f t="shared" si="10"/>
        <v>0.62455946384548444</v>
      </c>
    </row>
    <row r="141" spans="1:8" s="2" customFormat="1" ht="9.9499999999999993" customHeight="1" x14ac:dyDescent="0.2">
      <c r="A141" s="19">
        <v>140</v>
      </c>
      <c r="B141" s="20">
        <f t="shared" si="11"/>
        <v>624559.46384548442</v>
      </c>
      <c r="C141" s="20">
        <f>IF($G140=0,0,IF($G140&lt;$C140,$G140+$D141,PMT('Home Loan Extra Payments'!$D$9/12,'Home Loan Extra Payments'!$D$10,-'Home Loan Extra Payments'!$D$8,0,0)))</f>
        <v>8678.23233365534</v>
      </c>
      <c r="D141" s="15">
        <f>$B141*('Home Loan Extra Payments'!$D$9/12)</f>
        <v>4423.9628689055153</v>
      </c>
      <c r="E141" s="20"/>
      <c r="F141" s="20">
        <f t="shared" si="8"/>
        <v>4254.2694647498247</v>
      </c>
      <c r="G141" s="20">
        <f t="shared" si="9"/>
        <v>620305.19438073458</v>
      </c>
      <c r="H141" s="16">
        <f t="shared" si="10"/>
        <v>0.62030519438073461</v>
      </c>
    </row>
    <row r="142" spans="1:8" s="2" customFormat="1" ht="9.9499999999999993" customHeight="1" x14ac:dyDescent="0.2">
      <c r="A142" s="19">
        <v>141</v>
      </c>
      <c r="B142" s="20">
        <f t="shared" si="11"/>
        <v>620305.19438073458</v>
      </c>
      <c r="C142" s="20">
        <f>IF($G141=0,0,IF($G141&lt;$C141,$G141+$D142,PMT('Home Loan Extra Payments'!$D$9/12,'Home Loan Extra Payments'!$D$10,-'Home Loan Extra Payments'!$D$8,0,0)))</f>
        <v>8678.23233365534</v>
      </c>
      <c r="D142" s="15">
        <f>$B142*('Home Loan Extra Payments'!$D$9/12)</f>
        <v>4393.8284601968699</v>
      </c>
      <c r="E142" s="20"/>
      <c r="F142" s="20">
        <f t="shared" si="8"/>
        <v>4284.4038734584701</v>
      </c>
      <c r="G142" s="20">
        <f t="shared" si="9"/>
        <v>616020.79050727608</v>
      </c>
      <c r="H142" s="16">
        <f t="shared" si="10"/>
        <v>0.61602079050727609</v>
      </c>
    </row>
    <row r="143" spans="1:8" s="2" customFormat="1" ht="9.9499999999999993" customHeight="1" x14ac:dyDescent="0.2">
      <c r="A143" s="19">
        <v>142</v>
      </c>
      <c r="B143" s="20">
        <f t="shared" si="11"/>
        <v>616020.79050727608</v>
      </c>
      <c r="C143" s="20">
        <f>IF($G142=0,0,IF($G142&lt;$C142,$G142+$D143,PMT('Home Loan Extra Payments'!$D$9/12,'Home Loan Extra Payments'!$D$10,-'Home Loan Extra Payments'!$D$8,0,0)))</f>
        <v>8678.23233365534</v>
      </c>
      <c r="D143" s="15">
        <f>$B143*('Home Loan Extra Payments'!$D$9/12)</f>
        <v>4363.4805994265389</v>
      </c>
      <c r="E143" s="20"/>
      <c r="F143" s="20">
        <f t="shared" si="8"/>
        <v>4314.7517342288011</v>
      </c>
      <c r="G143" s="20">
        <f t="shared" si="9"/>
        <v>611706.03877304727</v>
      </c>
      <c r="H143" s="16">
        <f t="shared" si="10"/>
        <v>0.6117060387730473</v>
      </c>
    </row>
    <row r="144" spans="1:8" s="2" customFormat="1" ht="9.9499999999999993" customHeight="1" x14ac:dyDescent="0.2">
      <c r="A144" s="19">
        <v>143</v>
      </c>
      <c r="B144" s="20">
        <f t="shared" si="11"/>
        <v>611706.03877304727</v>
      </c>
      <c r="C144" s="20">
        <f>IF($G143=0,0,IF($G143&lt;$C143,$G143+$D144,PMT('Home Loan Extra Payments'!$D$9/12,'Home Loan Extra Payments'!$D$10,-'Home Loan Extra Payments'!$D$8,0,0)))</f>
        <v>8678.23233365534</v>
      </c>
      <c r="D144" s="15">
        <f>$B144*('Home Loan Extra Payments'!$D$9/12)</f>
        <v>4332.9177746424184</v>
      </c>
      <c r="E144" s="20"/>
      <c r="F144" s="20">
        <f t="shared" si="8"/>
        <v>4345.3145590129216</v>
      </c>
      <c r="G144" s="20">
        <f t="shared" si="9"/>
        <v>607360.72421403439</v>
      </c>
      <c r="H144" s="16">
        <f t="shared" si="10"/>
        <v>0.60736072421403442</v>
      </c>
    </row>
    <row r="145" spans="1:8" s="2" customFormat="1" ht="9.9499999999999993" customHeight="1" x14ac:dyDescent="0.2">
      <c r="A145" s="19">
        <v>144</v>
      </c>
      <c r="B145" s="20">
        <f t="shared" si="11"/>
        <v>607360.72421403439</v>
      </c>
      <c r="C145" s="20">
        <f>IF($G144=0,0,IF($G144&lt;$C144,$G144+$D145,PMT('Home Loan Extra Payments'!$D$9/12,'Home Loan Extra Payments'!$D$10,-'Home Loan Extra Payments'!$D$8,0,0)))</f>
        <v>8678.23233365534</v>
      </c>
      <c r="D145" s="15">
        <f>$B145*('Home Loan Extra Payments'!$D$9/12)</f>
        <v>4302.1384631827441</v>
      </c>
      <c r="E145" s="20"/>
      <c r="F145" s="20">
        <f t="shared" si="8"/>
        <v>4376.0938704725959</v>
      </c>
      <c r="G145" s="20">
        <f t="shared" si="9"/>
        <v>602984.63034356176</v>
      </c>
      <c r="H145" s="16">
        <f t="shared" si="10"/>
        <v>0.60298463034356176</v>
      </c>
    </row>
    <row r="146" spans="1:8" s="2" customFormat="1" ht="9.9499999999999993" customHeight="1" x14ac:dyDescent="0.2">
      <c r="A146" s="19">
        <v>145</v>
      </c>
      <c r="B146" s="20">
        <f t="shared" si="11"/>
        <v>602984.63034356176</v>
      </c>
      <c r="C146" s="20">
        <f>IF($G145=0,0,IF($G145&lt;$C145,$G145+$D146,PMT('Home Loan Extra Payments'!$D$9/12,'Home Loan Extra Payments'!$D$10,-'Home Loan Extra Payments'!$D$8,0,0)))</f>
        <v>8678.23233365534</v>
      </c>
      <c r="D146" s="15">
        <f>$B146*('Home Loan Extra Payments'!$D$9/12)</f>
        <v>4271.1411316002295</v>
      </c>
      <c r="E146" s="20"/>
      <c r="F146" s="20">
        <f t="shared" si="8"/>
        <v>4407.0912020551104</v>
      </c>
      <c r="G146" s="20">
        <f t="shared" si="9"/>
        <v>598577.53914150666</v>
      </c>
      <c r="H146" s="16">
        <f t="shared" si="10"/>
        <v>0.59857753914150669</v>
      </c>
    </row>
    <row r="147" spans="1:8" s="2" customFormat="1" ht="9.9499999999999993" customHeight="1" x14ac:dyDescent="0.2">
      <c r="A147" s="19">
        <v>146</v>
      </c>
      <c r="B147" s="20">
        <f t="shared" si="11"/>
        <v>598577.53914150666</v>
      </c>
      <c r="C147" s="20">
        <f>IF($G146=0,0,IF($G146&lt;$C146,$G146+$D147,PMT('Home Loan Extra Payments'!$D$9/12,'Home Loan Extra Payments'!$D$10,-'Home Loan Extra Payments'!$D$8,0,0)))</f>
        <v>8678.23233365534</v>
      </c>
      <c r="D147" s="15">
        <f>$B147*('Home Loan Extra Payments'!$D$9/12)</f>
        <v>4239.9242355856722</v>
      </c>
      <c r="E147" s="20"/>
      <c r="F147" s="20">
        <f t="shared" si="8"/>
        <v>4438.3080980696677</v>
      </c>
      <c r="G147" s="20">
        <f t="shared" si="9"/>
        <v>594139.23104343703</v>
      </c>
      <c r="H147" s="16">
        <f t="shared" si="10"/>
        <v>0.59413923104343702</v>
      </c>
    </row>
    <row r="148" spans="1:8" s="2" customFormat="1" ht="9.9499999999999993" customHeight="1" x14ac:dyDescent="0.2">
      <c r="A148" s="19">
        <v>147</v>
      </c>
      <c r="B148" s="20">
        <f t="shared" si="11"/>
        <v>594139.23104343703</v>
      </c>
      <c r="C148" s="20">
        <f>IF($G147=0,0,IF($G147&lt;$C147,$G147+$D148,PMT('Home Loan Extra Payments'!$D$9/12,'Home Loan Extra Payments'!$D$10,-'Home Loan Extra Payments'!$D$8,0,0)))</f>
        <v>8678.23233365534</v>
      </c>
      <c r="D148" s="15">
        <f>$B148*('Home Loan Extra Payments'!$D$9/12)</f>
        <v>4208.4862198910123</v>
      </c>
      <c r="E148" s="20"/>
      <c r="F148" s="20">
        <f t="shared" si="8"/>
        <v>4469.7461137643277</v>
      </c>
      <c r="G148" s="20">
        <f t="shared" si="9"/>
        <v>589669.48492967268</v>
      </c>
      <c r="H148" s="16">
        <f t="shared" si="10"/>
        <v>0.58966948492967264</v>
      </c>
    </row>
    <row r="149" spans="1:8" s="2" customFormat="1" ht="9.9499999999999993" customHeight="1" x14ac:dyDescent="0.2">
      <c r="A149" s="19">
        <v>148</v>
      </c>
      <c r="B149" s="20">
        <f t="shared" si="11"/>
        <v>589669.48492967268</v>
      </c>
      <c r="C149" s="20">
        <f>IF($G148=0,0,IF($G148&lt;$C148,$G148+$D149,PMT('Home Loan Extra Payments'!$D$9/12,'Home Loan Extra Payments'!$D$10,-'Home Loan Extra Payments'!$D$8,0,0)))</f>
        <v>8678.23233365534</v>
      </c>
      <c r="D149" s="15">
        <f>$B149*('Home Loan Extra Payments'!$D$9/12)</f>
        <v>4176.8255182518487</v>
      </c>
      <c r="E149" s="20"/>
      <c r="F149" s="20">
        <f t="shared" si="8"/>
        <v>4501.4068154034912</v>
      </c>
      <c r="G149" s="20">
        <f t="shared" si="9"/>
        <v>585168.07811426918</v>
      </c>
      <c r="H149" s="16">
        <f t="shared" si="10"/>
        <v>0.58516807811426919</v>
      </c>
    </row>
    <row r="150" spans="1:8" s="2" customFormat="1" ht="9.9499999999999993" customHeight="1" x14ac:dyDescent="0.2">
      <c r="A150" s="19">
        <v>149</v>
      </c>
      <c r="B150" s="20">
        <f t="shared" si="11"/>
        <v>585168.07811426918</v>
      </c>
      <c r="C150" s="20">
        <f>IF($G149=0,0,IF($G149&lt;$C149,$G149+$D150,PMT('Home Loan Extra Payments'!$D$9/12,'Home Loan Extra Payments'!$D$10,-'Home Loan Extra Payments'!$D$8,0,0)))</f>
        <v>8678.23233365534</v>
      </c>
      <c r="D150" s="15">
        <f>$B150*('Home Loan Extra Payments'!$D$9/12)</f>
        <v>4144.9405533094068</v>
      </c>
      <c r="E150" s="20"/>
      <c r="F150" s="20">
        <f t="shared" si="8"/>
        <v>4533.2917803459331</v>
      </c>
      <c r="G150" s="20">
        <f t="shared" si="9"/>
        <v>580634.78633392323</v>
      </c>
      <c r="H150" s="16">
        <f t="shared" si="10"/>
        <v>0.58063478633392318</v>
      </c>
    </row>
    <row r="151" spans="1:8" s="2" customFormat="1" ht="9.9499999999999993" customHeight="1" x14ac:dyDescent="0.2">
      <c r="A151" s="19">
        <v>150</v>
      </c>
      <c r="B151" s="20">
        <f t="shared" si="11"/>
        <v>580634.78633392323</v>
      </c>
      <c r="C151" s="20">
        <f>IF($G150=0,0,IF($G150&lt;$C150,$G150+$D151,PMT('Home Loan Extra Payments'!$D$9/12,'Home Loan Extra Payments'!$D$10,-'Home Loan Extra Payments'!$D$8,0,0)))</f>
        <v>8678.23233365534</v>
      </c>
      <c r="D151" s="15">
        <f>$B151*('Home Loan Extra Payments'!$D$9/12)</f>
        <v>4112.8297365319568</v>
      </c>
      <c r="E151" s="20"/>
      <c r="F151" s="20">
        <f t="shared" si="8"/>
        <v>4565.4025971233832</v>
      </c>
      <c r="G151" s="20">
        <f t="shared" si="9"/>
        <v>576069.38373679982</v>
      </c>
      <c r="H151" s="16">
        <f t="shared" si="10"/>
        <v>0.57606938373679983</v>
      </c>
    </row>
    <row r="152" spans="1:8" s="2" customFormat="1" ht="9.9499999999999993" customHeight="1" x14ac:dyDescent="0.2">
      <c r="A152" s="19">
        <v>151</v>
      </c>
      <c r="B152" s="20">
        <f t="shared" si="11"/>
        <v>576069.38373679982</v>
      </c>
      <c r="C152" s="20">
        <f>IF($G151=0,0,IF($G151&lt;$C151,$G151+$D152,PMT('Home Loan Extra Payments'!$D$9/12,'Home Loan Extra Payments'!$D$10,-'Home Loan Extra Payments'!$D$8,0,0)))</f>
        <v>8678.23233365534</v>
      </c>
      <c r="D152" s="15">
        <f>$B152*('Home Loan Extra Payments'!$D$9/12)</f>
        <v>4080.4914681356659</v>
      </c>
      <c r="E152" s="20"/>
      <c r="F152" s="20">
        <f t="shared" si="8"/>
        <v>4597.7408655196741</v>
      </c>
      <c r="G152" s="20">
        <f t="shared" si="9"/>
        <v>571471.6428712802</v>
      </c>
      <c r="H152" s="16">
        <f t="shared" si="10"/>
        <v>0.57147164287128016</v>
      </c>
    </row>
    <row r="153" spans="1:8" s="2" customFormat="1" ht="9.9499999999999993" customHeight="1" x14ac:dyDescent="0.2">
      <c r="A153" s="19">
        <v>152</v>
      </c>
      <c r="B153" s="20">
        <f t="shared" si="11"/>
        <v>571471.6428712802</v>
      </c>
      <c r="C153" s="20">
        <f>IF($G152=0,0,IF($G152&lt;$C152,$G152+$D153,PMT('Home Loan Extra Payments'!$D$9/12,'Home Loan Extra Payments'!$D$10,-'Home Loan Extra Payments'!$D$8,0,0)))</f>
        <v>8678.23233365534</v>
      </c>
      <c r="D153" s="15">
        <f>$B153*('Home Loan Extra Payments'!$D$9/12)</f>
        <v>4047.9241370049017</v>
      </c>
      <c r="E153" s="20"/>
      <c r="F153" s="20">
        <f t="shared" si="8"/>
        <v>4630.3081966504378</v>
      </c>
      <c r="G153" s="20">
        <f t="shared" si="9"/>
        <v>566841.33467462973</v>
      </c>
      <c r="H153" s="16">
        <f t="shared" si="10"/>
        <v>0.56684133467462972</v>
      </c>
    </row>
    <row r="154" spans="1:8" s="2" customFormat="1" ht="9.9499999999999993" customHeight="1" x14ac:dyDescent="0.2">
      <c r="A154" s="19">
        <v>153</v>
      </c>
      <c r="B154" s="20">
        <f t="shared" si="11"/>
        <v>566841.33467462973</v>
      </c>
      <c r="C154" s="20">
        <f>IF($G153=0,0,IF($G153&lt;$C153,$G153+$D154,PMT('Home Loan Extra Payments'!$D$9/12,'Home Loan Extra Payments'!$D$10,-'Home Loan Extra Payments'!$D$8,0,0)))</f>
        <v>8678.23233365534</v>
      </c>
      <c r="D154" s="15">
        <f>$B154*('Home Loan Extra Payments'!$D$9/12)</f>
        <v>4015.1261206119607</v>
      </c>
      <c r="E154" s="20"/>
      <c r="F154" s="20">
        <f t="shared" si="8"/>
        <v>4663.1062130433793</v>
      </c>
      <c r="G154" s="20">
        <f t="shared" si="9"/>
        <v>562178.2284615864</v>
      </c>
      <c r="H154" s="16">
        <f t="shared" si="10"/>
        <v>0.56217822846158638</v>
      </c>
    </row>
    <row r="155" spans="1:8" s="2" customFormat="1" ht="9.9499999999999993" customHeight="1" x14ac:dyDescent="0.2">
      <c r="A155" s="19">
        <v>154</v>
      </c>
      <c r="B155" s="20">
        <f t="shared" si="11"/>
        <v>562178.2284615864</v>
      </c>
      <c r="C155" s="20">
        <f>IF($G154=0,0,IF($G154&lt;$C154,$G154+$D155,PMT('Home Loan Extra Payments'!$D$9/12,'Home Loan Extra Payments'!$D$10,-'Home Loan Extra Payments'!$D$8,0,0)))</f>
        <v>8678.23233365534</v>
      </c>
      <c r="D155" s="15">
        <f>$B155*('Home Loan Extra Payments'!$D$9/12)</f>
        <v>3982.0957849362371</v>
      </c>
      <c r="E155" s="20"/>
      <c r="F155" s="20">
        <f t="shared" si="8"/>
        <v>4696.1365487191033</v>
      </c>
      <c r="G155" s="20">
        <f t="shared" si="9"/>
        <v>557482.09191286727</v>
      </c>
      <c r="H155" s="16">
        <f t="shared" si="10"/>
        <v>0.55748209191286724</v>
      </c>
    </row>
    <row r="156" spans="1:8" s="2" customFormat="1" ht="9.9499999999999993" customHeight="1" x14ac:dyDescent="0.2">
      <c r="A156" s="19">
        <v>155</v>
      </c>
      <c r="B156" s="20">
        <f t="shared" si="11"/>
        <v>557482.09191286727</v>
      </c>
      <c r="C156" s="20">
        <f>IF($G155=0,0,IF($G155&lt;$C155,$G155+$D156,PMT('Home Loan Extra Payments'!$D$9/12,'Home Loan Extra Payments'!$D$10,-'Home Loan Extra Payments'!$D$8,0,0)))</f>
        <v>8678.23233365534</v>
      </c>
      <c r="D156" s="15">
        <f>$B156*('Home Loan Extra Payments'!$D$9/12)</f>
        <v>3948.8314843828102</v>
      </c>
      <c r="E156" s="20"/>
      <c r="F156" s="20">
        <f t="shared" si="8"/>
        <v>4729.4008492725297</v>
      </c>
      <c r="G156" s="20">
        <f t="shared" si="9"/>
        <v>552752.69106359477</v>
      </c>
      <c r="H156" s="16">
        <f t="shared" si="10"/>
        <v>0.55275269106359481</v>
      </c>
    </row>
    <row r="157" spans="1:8" s="2" customFormat="1" ht="9.9499999999999993" customHeight="1" x14ac:dyDescent="0.2">
      <c r="A157" s="19">
        <v>156</v>
      </c>
      <c r="B157" s="20">
        <f t="shared" si="11"/>
        <v>552752.69106359477</v>
      </c>
      <c r="C157" s="20">
        <f>IF($G156=0,0,IF($G156&lt;$C156,$G156+$D157,PMT('Home Loan Extra Payments'!$D$9/12,'Home Loan Extra Payments'!$D$10,-'Home Loan Extra Payments'!$D$8,0,0)))</f>
        <v>8678.23233365534</v>
      </c>
      <c r="D157" s="15">
        <f>$B157*('Home Loan Extra Payments'!$D$9/12)</f>
        <v>3915.3315617004632</v>
      </c>
      <c r="E157" s="20"/>
      <c r="F157" s="20">
        <f t="shared" si="8"/>
        <v>4762.9007719548772</v>
      </c>
      <c r="G157" s="20">
        <f t="shared" si="9"/>
        <v>547989.79029163986</v>
      </c>
      <c r="H157" s="16">
        <f t="shared" si="10"/>
        <v>0.54798979029163986</v>
      </c>
    </row>
    <row r="158" spans="1:8" s="2" customFormat="1" ht="9.9499999999999993" customHeight="1" x14ac:dyDescent="0.2">
      <c r="A158" s="19">
        <v>157</v>
      </c>
      <c r="B158" s="20">
        <f t="shared" si="11"/>
        <v>547989.79029163986</v>
      </c>
      <c r="C158" s="20">
        <f>IF($G157=0,0,IF($G157&lt;$C157,$G157+$D158,PMT('Home Loan Extra Payments'!$D$9/12,'Home Loan Extra Payments'!$D$10,-'Home Loan Extra Payments'!$D$8,0,0)))</f>
        <v>8678.23233365534</v>
      </c>
      <c r="D158" s="15">
        <f>$B158*('Home Loan Extra Payments'!$D$9/12)</f>
        <v>3881.5943478991157</v>
      </c>
      <c r="E158" s="20"/>
      <c r="F158" s="20">
        <f t="shared" si="8"/>
        <v>4796.6379857562242</v>
      </c>
      <c r="G158" s="20">
        <f t="shared" si="9"/>
        <v>543193.15230588359</v>
      </c>
      <c r="H158" s="16">
        <f t="shared" si="10"/>
        <v>0.54319315230588361</v>
      </c>
    </row>
    <row r="159" spans="1:8" s="2" customFormat="1" ht="9.9499999999999993" customHeight="1" x14ac:dyDescent="0.2">
      <c r="A159" s="19">
        <v>158</v>
      </c>
      <c r="B159" s="20">
        <f t="shared" si="11"/>
        <v>543193.15230588359</v>
      </c>
      <c r="C159" s="20">
        <f>IF($G158=0,0,IF($G158&lt;$C158,$G158+$D159,PMT('Home Loan Extra Payments'!$D$9/12,'Home Loan Extra Payments'!$D$10,-'Home Loan Extra Payments'!$D$8,0,0)))</f>
        <v>8678.23233365534</v>
      </c>
      <c r="D159" s="15">
        <f>$B159*('Home Loan Extra Payments'!$D$9/12)</f>
        <v>3847.6181621666756</v>
      </c>
      <c r="E159" s="20"/>
      <c r="F159" s="20">
        <f t="shared" si="8"/>
        <v>4830.6141714886644</v>
      </c>
      <c r="G159" s="20">
        <f t="shared" si="9"/>
        <v>538362.53813439491</v>
      </c>
      <c r="H159" s="16">
        <f t="shared" si="10"/>
        <v>0.53836253813439494</v>
      </c>
    </row>
    <row r="160" spans="1:8" s="2" customFormat="1" ht="9.9499999999999993" customHeight="1" x14ac:dyDescent="0.2">
      <c r="A160" s="19">
        <v>159</v>
      </c>
      <c r="B160" s="20">
        <f t="shared" si="11"/>
        <v>538362.53813439491</v>
      </c>
      <c r="C160" s="20">
        <f>IF($G159=0,0,IF($G159&lt;$C159,$G159+$D160,PMT('Home Loan Extra Payments'!$D$9/12,'Home Loan Extra Payments'!$D$10,-'Home Loan Extra Payments'!$D$8,0,0)))</f>
        <v>8678.23233365534</v>
      </c>
      <c r="D160" s="15">
        <f>$B160*('Home Loan Extra Payments'!$D$9/12)</f>
        <v>3813.4013117852974</v>
      </c>
      <c r="E160" s="20"/>
      <c r="F160" s="20">
        <f t="shared" si="8"/>
        <v>4864.8310218700426</v>
      </c>
      <c r="G160" s="20">
        <f t="shared" si="9"/>
        <v>533497.70711252489</v>
      </c>
      <c r="H160" s="16">
        <f t="shared" si="10"/>
        <v>0.53349770711252487</v>
      </c>
    </row>
    <row r="161" spans="1:8" s="2" customFormat="1" ht="9.9499999999999993" customHeight="1" x14ac:dyDescent="0.2">
      <c r="A161" s="19">
        <v>160</v>
      </c>
      <c r="B161" s="20">
        <f t="shared" si="11"/>
        <v>533497.70711252489</v>
      </c>
      <c r="C161" s="20">
        <f>IF($G160=0,0,IF($G160&lt;$C160,$G160+$D161,PMT('Home Loan Extra Payments'!$D$9/12,'Home Loan Extra Payments'!$D$10,-'Home Loan Extra Payments'!$D$8,0,0)))</f>
        <v>8678.23233365534</v>
      </c>
      <c r="D161" s="15">
        <f>$B161*('Home Loan Extra Payments'!$D$9/12)</f>
        <v>3778.9420920470516</v>
      </c>
      <c r="E161" s="20"/>
      <c r="F161" s="20">
        <f t="shared" si="8"/>
        <v>4899.2902416082889</v>
      </c>
      <c r="G161" s="20">
        <f t="shared" si="9"/>
        <v>528598.41687091661</v>
      </c>
      <c r="H161" s="16">
        <f t="shared" si="10"/>
        <v>0.52859841687091658</v>
      </c>
    </row>
    <row r="162" spans="1:8" s="2" customFormat="1" ht="9.9499999999999993" customHeight="1" x14ac:dyDescent="0.2">
      <c r="A162" s="19">
        <v>161</v>
      </c>
      <c r="B162" s="20">
        <f t="shared" si="11"/>
        <v>528598.41687091661</v>
      </c>
      <c r="C162" s="20">
        <f>IF($G161=0,0,IF($G161&lt;$C161,$G161+$D162,PMT('Home Loan Extra Payments'!$D$9/12,'Home Loan Extra Payments'!$D$10,-'Home Loan Extra Payments'!$D$8,0,0)))</f>
        <v>8678.23233365534</v>
      </c>
      <c r="D162" s="15">
        <f>$B162*('Home Loan Extra Payments'!$D$9/12)</f>
        <v>3744.2387861689931</v>
      </c>
      <c r="E162" s="20"/>
      <c r="F162" s="20">
        <f t="shared" si="8"/>
        <v>4933.9935474863469</v>
      </c>
      <c r="G162" s="20">
        <f t="shared" si="9"/>
        <v>523664.42332343024</v>
      </c>
      <c r="H162" s="16">
        <f t="shared" si="10"/>
        <v>0.52366442332343022</v>
      </c>
    </row>
    <row r="163" spans="1:8" s="2" customFormat="1" ht="9.9499999999999993" customHeight="1" x14ac:dyDescent="0.2">
      <c r="A163" s="19">
        <v>162</v>
      </c>
      <c r="B163" s="20">
        <f t="shared" si="11"/>
        <v>523664.42332343024</v>
      </c>
      <c r="C163" s="20">
        <f>IF($G162=0,0,IF($G162&lt;$C162,$G162+$D163,PMT('Home Loan Extra Payments'!$D$9/12,'Home Loan Extra Payments'!$D$10,-'Home Loan Extra Payments'!$D$8,0,0)))</f>
        <v>8678.23233365534</v>
      </c>
      <c r="D163" s="15">
        <f>$B163*('Home Loan Extra Payments'!$D$9/12)</f>
        <v>3709.2896652076311</v>
      </c>
      <c r="E163" s="20"/>
      <c r="F163" s="20">
        <f t="shared" si="8"/>
        <v>4968.9426684477094</v>
      </c>
      <c r="G163" s="20">
        <f t="shared" si="9"/>
        <v>518695.4806549825</v>
      </c>
      <c r="H163" s="16">
        <f t="shared" si="10"/>
        <v>0.5186954806549825</v>
      </c>
    </row>
    <row r="164" spans="1:8" s="2" customFormat="1" ht="9.9499999999999993" customHeight="1" x14ac:dyDescent="0.2">
      <c r="A164" s="19">
        <v>163</v>
      </c>
      <c r="B164" s="20">
        <f t="shared" si="11"/>
        <v>518695.4806549825</v>
      </c>
      <c r="C164" s="20">
        <f>IF($G163=0,0,IF($G163&lt;$C163,$G163+$D164,PMT('Home Loan Extra Payments'!$D$9/12,'Home Loan Extra Payments'!$D$10,-'Home Loan Extra Payments'!$D$8,0,0)))</f>
        <v>8678.23233365534</v>
      </c>
      <c r="D164" s="15">
        <f>$B164*('Home Loan Extra Payments'!$D$9/12)</f>
        <v>3674.0929879727928</v>
      </c>
      <c r="E164" s="20"/>
      <c r="F164" s="20">
        <f t="shared" si="8"/>
        <v>5004.1393456825472</v>
      </c>
      <c r="G164" s="20">
        <f t="shared" si="9"/>
        <v>513691.34130929993</v>
      </c>
      <c r="H164" s="16">
        <f t="shared" si="10"/>
        <v>0.51369134130929994</v>
      </c>
    </row>
    <row r="165" spans="1:8" s="2" customFormat="1" ht="9.9499999999999993" customHeight="1" x14ac:dyDescent="0.2">
      <c r="A165" s="19">
        <v>164</v>
      </c>
      <c r="B165" s="20">
        <f t="shared" si="11"/>
        <v>513691.34130929993</v>
      </c>
      <c r="C165" s="20">
        <f>IF($G164=0,0,IF($G164&lt;$C164,$G164+$D165,PMT('Home Loan Extra Payments'!$D$9/12,'Home Loan Extra Payments'!$D$10,-'Home Loan Extra Payments'!$D$8,0,0)))</f>
        <v>8678.23233365534</v>
      </c>
      <c r="D165" s="15">
        <f>$B165*('Home Loan Extra Payments'!$D$9/12)</f>
        <v>3638.6470009408749</v>
      </c>
      <c r="E165" s="20"/>
      <c r="F165" s="20">
        <f t="shared" si="8"/>
        <v>5039.585332714465</v>
      </c>
      <c r="G165" s="20">
        <f t="shared" si="9"/>
        <v>508651.75597658544</v>
      </c>
      <c r="H165" s="16">
        <f t="shared" si="10"/>
        <v>0.50865175597658541</v>
      </c>
    </row>
    <row r="166" spans="1:8" s="2" customFormat="1" ht="9.9499999999999993" customHeight="1" x14ac:dyDescent="0.2">
      <c r="A166" s="19">
        <v>165</v>
      </c>
      <c r="B166" s="20">
        <f t="shared" si="11"/>
        <v>508651.75597658544</v>
      </c>
      <c r="C166" s="20">
        <f>IF($G165=0,0,IF($G165&lt;$C165,$G165+$D166,PMT('Home Loan Extra Payments'!$D$9/12,'Home Loan Extra Payments'!$D$10,-'Home Loan Extra Payments'!$D$8,0,0)))</f>
        <v>8678.23233365534</v>
      </c>
      <c r="D166" s="15">
        <f>$B166*('Home Loan Extra Payments'!$D$9/12)</f>
        <v>3602.9499381674805</v>
      </c>
      <c r="E166" s="20"/>
      <c r="F166" s="20">
        <f t="shared" si="8"/>
        <v>5075.2823954878595</v>
      </c>
      <c r="G166" s="20">
        <f t="shared" si="9"/>
        <v>503576.47358109755</v>
      </c>
      <c r="H166" s="16">
        <f t="shared" si="10"/>
        <v>0.50357647358109758</v>
      </c>
    </row>
    <row r="167" spans="1:8" s="2" customFormat="1" ht="9.9499999999999993" customHeight="1" x14ac:dyDescent="0.2">
      <c r="A167" s="19">
        <v>166</v>
      </c>
      <c r="B167" s="20">
        <f t="shared" si="11"/>
        <v>503576.47358109755</v>
      </c>
      <c r="C167" s="20">
        <f>IF($G166=0,0,IF($G166&lt;$C166,$G166+$D167,PMT('Home Loan Extra Payments'!$D$9/12,'Home Loan Extra Payments'!$D$10,-'Home Loan Extra Payments'!$D$8,0,0)))</f>
        <v>8678.23233365534</v>
      </c>
      <c r="D167" s="15">
        <f>$B167*('Home Loan Extra Payments'!$D$9/12)</f>
        <v>3567.0000211994411</v>
      </c>
      <c r="E167" s="20"/>
      <c r="F167" s="20">
        <f t="shared" si="8"/>
        <v>5111.2323124558989</v>
      </c>
      <c r="G167" s="20">
        <f t="shared" si="9"/>
        <v>498465.24126864166</v>
      </c>
      <c r="H167" s="16">
        <f t="shared" si="10"/>
        <v>0.49846524126864167</v>
      </c>
    </row>
    <row r="168" spans="1:8" s="2" customFormat="1" ht="9.9499999999999993" customHeight="1" x14ac:dyDescent="0.2">
      <c r="A168" s="19">
        <v>167</v>
      </c>
      <c r="B168" s="20">
        <f t="shared" si="11"/>
        <v>498465.24126864166</v>
      </c>
      <c r="C168" s="20">
        <f>IF($G167=0,0,IF($G167&lt;$C167,$G167+$D168,PMT('Home Loan Extra Payments'!$D$9/12,'Home Loan Extra Payments'!$D$10,-'Home Loan Extra Payments'!$D$8,0,0)))</f>
        <v>8678.23233365534</v>
      </c>
      <c r="D168" s="15">
        <f>$B168*('Home Loan Extra Payments'!$D$9/12)</f>
        <v>3530.795458986212</v>
      </c>
      <c r="E168" s="20"/>
      <c r="F168" s="20">
        <f t="shared" si="8"/>
        <v>5147.436874669128</v>
      </c>
      <c r="G168" s="20">
        <f t="shared" si="9"/>
        <v>493317.80439397256</v>
      </c>
      <c r="H168" s="16">
        <f t="shared" si="10"/>
        <v>0.49331780439397255</v>
      </c>
    </row>
    <row r="169" spans="1:8" s="2" customFormat="1" ht="9.9499999999999993" customHeight="1" x14ac:dyDescent="0.2">
      <c r="A169" s="19">
        <v>168</v>
      </c>
      <c r="B169" s="20">
        <f t="shared" si="11"/>
        <v>493317.80439397256</v>
      </c>
      <c r="C169" s="20">
        <f>IF($G168=0,0,IF($G168&lt;$C168,$G168+$D169,PMT('Home Loan Extra Payments'!$D$9/12,'Home Loan Extra Payments'!$D$10,-'Home Loan Extra Payments'!$D$8,0,0)))</f>
        <v>8678.23233365534</v>
      </c>
      <c r="D169" s="15">
        <f>$B169*('Home Loan Extra Payments'!$D$9/12)</f>
        <v>3494.3344477906394</v>
      </c>
      <c r="E169" s="20"/>
      <c r="F169" s="20">
        <f t="shared" si="8"/>
        <v>5183.8978858647006</v>
      </c>
      <c r="G169" s="20">
        <f t="shared" si="9"/>
        <v>488133.90650810784</v>
      </c>
      <c r="H169" s="16">
        <f t="shared" si="10"/>
        <v>0.48813390650810784</v>
      </c>
    </row>
    <row r="170" spans="1:8" s="2" customFormat="1" ht="9.9499999999999993" customHeight="1" x14ac:dyDescent="0.2">
      <c r="A170" s="19">
        <v>169</v>
      </c>
      <c r="B170" s="20">
        <f t="shared" si="11"/>
        <v>488133.90650810784</v>
      </c>
      <c r="C170" s="20">
        <f>IF($G169=0,0,IF($G169&lt;$C169,$G169+$D170,PMT('Home Loan Extra Payments'!$D$9/12,'Home Loan Extra Payments'!$D$10,-'Home Loan Extra Payments'!$D$8,0,0)))</f>
        <v>8678.23233365534</v>
      </c>
      <c r="D170" s="15">
        <f>$B170*('Home Loan Extra Payments'!$D$9/12)</f>
        <v>3457.6151710990976</v>
      </c>
      <c r="E170" s="20"/>
      <c r="F170" s="20">
        <f t="shared" si="8"/>
        <v>5220.617162556242</v>
      </c>
      <c r="G170" s="20">
        <f t="shared" si="9"/>
        <v>482913.28934555163</v>
      </c>
      <c r="H170" s="16">
        <f t="shared" si="10"/>
        <v>0.48291328934555161</v>
      </c>
    </row>
    <row r="171" spans="1:8" s="2" customFormat="1" ht="9.9499999999999993" customHeight="1" x14ac:dyDescent="0.2">
      <c r="A171" s="19">
        <v>170</v>
      </c>
      <c r="B171" s="20">
        <f t="shared" si="11"/>
        <v>482913.28934555163</v>
      </c>
      <c r="C171" s="20">
        <f>IF($G170=0,0,IF($G170&lt;$C170,$G170+$D171,PMT('Home Loan Extra Payments'!$D$9/12,'Home Loan Extra Payments'!$D$10,-'Home Loan Extra Payments'!$D$8,0,0)))</f>
        <v>8678.23233365534</v>
      </c>
      <c r="D171" s="15">
        <f>$B171*('Home Loan Extra Payments'!$D$9/12)</f>
        <v>3420.6357995309909</v>
      </c>
      <c r="E171" s="20"/>
      <c r="F171" s="20">
        <f t="shared" si="8"/>
        <v>5257.5965341243491</v>
      </c>
      <c r="G171" s="20">
        <f t="shared" si="9"/>
        <v>477655.69281142729</v>
      </c>
      <c r="H171" s="16">
        <f t="shared" si="10"/>
        <v>0.47765569281142728</v>
      </c>
    </row>
    <row r="172" spans="1:8" s="2" customFormat="1" ht="9.9499999999999993" customHeight="1" x14ac:dyDescent="0.2">
      <c r="A172" s="19">
        <v>171</v>
      </c>
      <c r="B172" s="20">
        <f t="shared" si="11"/>
        <v>477655.69281142729</v>
      </c>
      <c r="C172" s="20">
        <f>IF($G171=0,0,IF($G171&lt;$C171,$G171+$D172,PMT('Home Loan Extra Payments'!$D$9/12,'Home Loan Extra Payments'!$D$10,-'Home Loan Extra Payments'!$D$8,0,0)))</f>
        <v>8678.23233365534</v>
      </c>
      <c r="D172" s="15">
        <f>$B172*('Home Loan Extra Payments'!$D$9/12)</f>
        <v>3383.3944907476102</v>
      </c>
      <c r="E172" s="20"/>
      <c r="F172" s="20">
        <f t="shared" si="8"/>
        <v>5294.8378429077293</v>
      </c>
      <c r="G172" s="20">
        <f t="shared" si="9"/>
        <v>472360.85496851953</v>
      </c>
      <c r="H172" s="16">
        <f t="shared" si="10"/>
        <v>0.47236085496851954</v>
      </c>
    </row>
    <row r="173" spans="1:8" s="2" customFormat="1" ht="9.9499999999999993" customHeight="1" x14ac:dyDescent="0.2">
      <c r="A173" s="19">
        <v>172</v>
      </c>
      <c r="B173" s="20">
        <f t="shared" si="11"/>
        <v>472360.85496851953</v>
      </c>
      <c r="C173" s="20">
        <f>IF($G172=0,0,IF($G172&lt;$C172,$G172+$D173,PMT('Home Loan Extra Payments'!$D$9/12,'Home Loan Extra Payments'!$D$10,-'Home Loan Extra Payments'!$D$8,0,0)))</f>
        <v>8678.23233365534</v>
      </c>
      <c r="D173" s="15">
        <f>$B173*('Home Loan Extra Payments'!$D$9/12)</f>
        <v>3345.8893893603467</v>
      </c>
      <c r="E173" s="20"/>
      <c r="F173" s="20">
        <f t="shared" si="8"/>
        <v>5332.3429442949928</v>
      </c>
      <c r="G173" s="20">
        <f t="shared" si="9"/>
        <v>467028.51202422456</v>
      </c>
      <c r="H173" s="16">
        <f t="shared" si="10"/>
        <v>0.46702851202422457</v>
      </c>
    </row>
    <row r="174" spans="1:8" s="2" customFormat="1" ht="9.9499999999999993" customHeight="1" x14ac:dyDescent="0.2">
      <c r="A174" s="19">
        <v>173</v>
      </c>
      <c r="B174" s="20">
        <f t="shared" si="11"/>
        <v>467028.51202422456</v>
      </c>
      <c r="C174" s="20">
        <f>IF($G173=0,0,IF($G173&lt;$C173,$G173+$D174,PMT('Home Loan Extra Payments'!$D$9/12,'Home Loan Extra Payments'!$D$10,-'Home Loan Extra Payments'!$D$8,0,0)))</f>
        <v>8678.23233365534</v>
      </c>
      <c r="D174" s="15">
        <f>$B174*('Home Loan Extra Payments'!$D$9/12)</f>
        <v>3308.1186268382576</v>
      </c>
      <c r="E174" s="20"/>
      <c r="F174" s="20">
        <f t="shared" si="8"/>
        <v>5370.1137068170829</v>
      </c>
      <c r="G174" s="20">
        <f t="shared" si="9"/>
        <v>461658.39831740747</v>
      </c>
      <c r="H174" s="16">
        <f t="shared" si="10"/>
        <v>0.46165839831740746</v>
      </c>
    </row>
    <row r="175" spans="1:8" s="2" customFormat="1" ht="9.9499999999999993" customHeight="1" x14ac:dyDescent="0.2">
      <c r="A175" s="19">
        <v>174</v>
      </c>
      <c r="B175" s="20">
        <f t="shared" si="11"/>
        <v>461658.39831740747</v>
      </c>
      <c r="C175" s="20">
        <f>IF($G174=0,0,IF($G174&lt;$C174,$G174+$D175,PMT('Home Loan Extra Payments'!$D$9/12,'Home Loan Extra Payments'!$D$10,-'Home Loan Extra Payments'!$D$8,0,0)))</f>
        <v>8678.23233365534</v>
      </c>
      <c r="D175" s="15">
        <f>$B175*('Home Loan Extra Payments'!$D$9/12)</f>
        <v>3270.0803214149696</v>
      </c>
      <c r="E175" s="20"/>
      <c r="F175" s="20">
        <f t="shared" si="8"/>
        <v>5408.1520122403708</v>
      </c>
      <c r="G175" s="20">
        <f t="shared" si="9"/>
        <v>456250.24630516709</v>
      </c>
      <c r="H175" s="16">
        <f t="shared" si="10"/>
        <v>0.45625024630516708</v>
      </c>
    </row>
    <row r="176" spans="1:8" s="2" customFormat="1" ht="9.9499999999999993" customHeight="1" x14ac:dyDescent="0.2">
      <c r="A176" s="19">
        <v>175</v>
      </c>
      <c r="B176" s="20">
        <f t="shared" si="11"/>
        <v>456250.24630516709</v>
      </c>
      <c r="C176" s="20">
        <f>IF($G175=0,0,IF($G175&lt;$C175,$G175+$D176,PMT('Home Loan Extra Payments'!$D$9/12,'Home Loan Extra Payments'!$D$10,-'Home Loan Extra Payments'!$D$8,0,0)))</f>
        <v>8678.23233365534</v>
      </c>
      <c r="D176" s="15">
        <f>$B176*('Home Loan Extra Payments'!$D$9/12)</f>
        <v>3231.7725779949337</v>
      </c>
      <c r="E176" s="20"/>
      <c r="F176" s="20">
        <f t="shared" si="8"/>
        <v>5446.4597556604058</v>
      </c>
      <c r="G176" s="20">
        <f t="shared" si="9"/>
        <v>450803.78654950671</v>
      </c>
      <c r="H176" s="16">
        <f t="shared" si="10"/>
        <v>0.4508037865495067</v>
      </c>
    </row>
    <row r="177" spans="1:8" s="2" customFormat="1" ht="9.9499999999999993" customHeight="1" x14ac:dyDescent="0.2">
      <c r="A177" s="19">
        <v>176</v>
      </c>
      <c r="B177" s="20">
        <f t="shared" si="11"/>
        <v>450803.78654950671</v>
      </c>
      <c r="C177" s="20">
        <f>IF($G176=0,0,IF($G176&lt;$C176,$G176+$D177,PMT('Home Loan Extra Payments'!$D$9/12,'Home Loan Extra Payments'!$D$10,-'Home Loan Extra Payments'!$D$8,0,0)))</f>
        <v>8678.23233365534</v>
      </c>
      <c r="D177" s="15">
        <f>$B177*('Home Loan Extra Payments'!$D$9/12)</f>
        <v>3193.1934880590061</v>
      </c>
      <c r="E177" s="20"/>
      <c r="F177" s="20">
        <f t="shared" si="8"/>
        <v>5485.0388455963339</v>
      </c>
      <c r="G177" s="20">
        <f t="shared" si="9"/>
        <v>445318.7477039104</v>
      </c>
      <c r="H177" s="16">
        <f t="shared" si="10"/>
        <v>0.44531874770391039</v>
      </c>
    </row>
    <row r="178" spans="1:8" s="2" customFormat="1" ht="9.9499999999999993" customHeight="1" x14ac:dyDescent="0.2">
      <c r="A178" s="19">
        <v>177</v>
      </c>
      <c r="B178" s="20">
        <f t="shared" si="11"/>
        <v>445318.7477039104</v>
      </c>
      <c r="C178" s="20">
        <f>IF($G177=0,0,IF($G177&lt;$C177,$G177+$D178,PMT('Home Loan Extra Payments'!$D$9/12,'Home Loan Extra Payments'!$D$10,-'Home Loan Extra Payments'!$D$8,0,0)))</f>
        <v>8678.23233365534</v>
      </c>
      <c r="D178" s="15">
        <f>$B178*('Home Loan Extra Payments'!$D$9/12)</f>
        <v>3154.3411295693654</v>
      </c>
      <c r="E178" s="20"/>
      <c r="F178" s="20">
        <f t="shared" si="8"/>
        <v>5523.8912040859741</v>
      </c>
      <c r="G178" s="20">
        <f t="shared" si="9"/>
        <v>439794.85649982444</v>
      </c>
      <c r="H178" s="16">
        <f t="shared" si="10"/>
        <v>0.43979485649982442</v>
      </c>
    </row>
    <row r="179" spans="1:8" s="2" customFormat="1" ht="9.9499999999999993" customHeight="1" x14ac:dyDescent="0.2">
      <c r="A179" s="19">
        <v>178</v>
      </c>
      <c r="B179" s="20">
        <f t="shared" si="11"/>
        <v>439794.85649982444</v>
      </c>
      <c r="C179" s="20">
        <f>IF($G178=0,0,IF($G178&lt;$C178,$G178+$D179,PMT('Home Loan Extra Payments'!$D$9/12,'Home Loan Extra Payments'!$D$10,-'Home Loan Extra Payments'!$D$8,0,0)))</f>
        <v>8678.23233365534</v>
      </c>
      <c r="D179" s="15">
        <f>$B179*('Home Loan Extra Payments'!$D$9/12)</f>
        <v>3115.2135668737565</v>
      </c>
      <c r="E179" s="20"/>
      <c r="F179" s="20">
        <f t="shared" si="8"/>
        <v>5563.0187667815835</v>
      </c>
      <c r="G179" s="20">
        <f t="shared" si="9"/>
        <v>434231.83773304283</v>
      </c>
      <c r="H179" s="16">
        <f t="shared" si="10"/>
        <v>0.43423183773304286</v>
      </c>
    </row>
    <row r="180" spans="1:8" s="2" customFormat="1" ht="9.9499999999999993" customHeight="1" x14ac:dyDescent="0.2">
      <c r="A180" s="19">
        <v>179</v>
      </c>
      <c r="B180" s="20">
        <f t="shared" si="11"/>
        <v>434231.83773304283</v>
      </c>
      <c r="C180" s="20">
        <f>IF($G179=0,0,IF($G179&lt;$C179,$G179+$D180,PMT('Home Loan Extra Payments'!$D$9/12,'Home Loan Extra Payments'!$D$10,-'Home Loan Extra Payments'!$D$8,0,0)))</f>
        <v>8678.23233365534</v>
      </c>
      <c r="D180" s="15">
        <f>$B180*('Home Loan Extra Payments'!$D$9/12)</f>
        <v>3075.8088506090535</v>
      </c>
      <c r="E180" s="20"/>
      <c r="F180" s="20">
        <f t="shared" si="8"/>
        <v>5602.4234830462865</v>
      </c>
      <c r="G180" s="20">
        <f t="shared" si="9"/>
        <v>428629.41424999654</v>
      </c>
      <c r="H180" s="16">
        <f t="shared" si="10"/>
        <v>0.42862941424999657</v>
      </c>
    </row>
    <row r="181" spans="1:8" s="2" customFormat="1" ht="9.9499999999999993" customHeight="1" x14ac:dyDescent="0.2">
      <c r="A181" s="19">
        <v>180</v>
      </c>
      <c r="B181" s="20">
        <f t="shared" si="11"/>
        <v>428629.41424999654</v>
      </c>
      <c r="C181" s="20">
        <f>IF($G180=0,0,IF($G180&lt;$C180,$G180+$D181,PMT('Home Loan Extra Payments'!$D$9/12,'Home Loan Extra Payments'!$D$10,-'Home Loan Extra Payments'!$D$8,0,0)))</f>
        <v>8678.23233365534</v>
      </c>
      <c r="D181" s="15">
        <f>$B181*('Home Loan Extra Payments'!$D$9/12)</f>
        <v>3036.1250176041422</v>
      </c>
      <c r="E181" s="20"/>
      <c r="F181" s="20">
        <f t="shared" si="8"/>
        <v>5642.1073160511978</v>
      </c>
      <c r="G181" s="20">
        <f t="shared" si="9"/>
        <v>422987.30693394534</v>
      </c>
      <c r="H181" s="16">
        <f t="shared" si="10"/>
        <v>0.42298730693394532</v>
      </c>
    </row>
    <row r="182" spans="1:8" s="2" customFormat="1" ht="9.9499999999999993" customHeight="1" x14ac:dyDescent="0.2">
      <c r="A182" s="19">
        <v>181</v>
      </c>
      <c r="B182" s="20">
        <f t="shared" si="11"/>
        <v>422987.30693394534</v>
      </c>
      <c r="C182" s="20">
        <f>IF($G181=0,0,IF($G181&lt;$C181,$G181+$D182,PMT('Home Loan Extra Payments'!$D$9/12,'Home Loan Extra Payments'!$D$10,-'Home Loan Extra Payments'!$D$8,0,0)))</f>
        <v>8678.23233365534</v>
      </c>
      <c r="D182" s="15">
        <f>$B182*('Home Loan Extra Payments'!$D$9/12)</f>
        <v>2996.160090782113</v>
      </c>
      <c r="E182" s="20"/>
      <c r="F182" s="20">
        <f t="shared" si="8"/>
        <v>5682.072242873227</v>
      </c>
      <c r="G182" s="20">
        <f t="shared" si="9"/>
        <v>417305.23469107208</v>
      </c>
      <c r="H182" s="16">
        <f t="shared" si="10"/>
        <v>0.41730523469107206</v>
      </c>
    </row>
    <row r="183" spans="1:8" s="2" customFormat="1" ht="9.9499999999999993" customHeight="1" x14ac:dyDescent="0.2">
      <c r="A183" s="19">
        <v>182</v>
      </c>
      <c r="B183" s="20">
        <f t="shared" si="11"/>
        <v>417305.23469107208</v>
      </c>
      <c r="C183" s="20">
        <f>IF($G182=0,0,IF($G182&lt;$C182,$G182+$D183,PMT('Home Loan Extra Payments'!$D$9/12,'Home Loan Extra Payments'!$D$10,-'Home Loan Extra Payments'!$D$8,0,0)))</f>
        <v>8678.23233365534</v>
      </c>
      <c r="D183" s="15">
        <f>$B183*('Home Loan Extra Payments'!$D$9/12)</f>
        <v>2955.9120790617608</v>
      </c>
      <c r="E183" s="20"/>
      <c r="F183" s="20">
        <f t="shared" si="8"/>
        <v>5722.3202545935792</v>
      </c>
      <c r="G183" s="20">
        <f t="shared" si="9"/>
        <v>411582.91443647852</v>
      </c>
      <c r="H183" s="16">
        <f t="shared" si="10"/>
        <v>0.41158291443647854</v>
      </c>
    </row>
    <row r="184" spans="1:8" s="2" customFormat="1" ht="9.9499999999999993" customHeight="1" x14ac:dyDescent="0.2">
      <c r="A184" s="19">
        <v>183</v>
      </c>
      <c r="B184" s="20">
        <f t="shared" si="11"/>
        <v>411582.91443647852</v>
      </c>
      <c r="C184" s="20">
        <f>IF($G183=0,0,IF($G183&lt;$C183,$G183+$D184,PMT('Home Loan Extra Payments'!$D$9/12,'Home Loan Extra Payments'!$D$10,-'Home Loan Extra Payments'!$D$8,0,0)))</f>
        <v>8678.23233365534</v>
      </c>
      <c r="D184" s="15">
        <f>$B184*('Home Loan Extra Payments'!$D$9/12)</f>
        <v>2915.3789772583896</v>
      </c>
      <c r="E184" s="20"/>
      <c r="F184" s="20">
        <f t="shared" si="8"/>
        <v>5762.8533563969504</v>
      </c>
      <c r="G184" s="20">
        <f t="shared" si="9"/>
        <v>405820.06108008156</v>
      </c>
      <c r="H184" s="16">
        <f t="shared" si="10"/>
        <v>0.40582006108008156</v>
      </c>
    </row>
    <row r="185" spans="1:8" s="2" customFormat="1" ht="9.9499999999999993" customHeight="1" x14ac:dyDescent="0.2">
      <c r="A185" s="19">
        <v>184</v>
      </c>
      <c r="B185" s="20">
        <f t="shared" si="11"/>
        <v>405820.06108008156</v>
      </c>
      <c r="C185" s="20">
        <f>IF($G184=0,0,IF($G184&lt;$C184,$G184+$D185,PMT('Home Loan Extra Payments'!$D$9/12,'Home Loan Extra Payments'!$D$10,-'Home Loan Extra Payments'!$D$8,0,0)))</f>
        <v>8678.23233365534</v>
      </c>
      <c r="D185" s="15">
        <f>$B185*('Home Loan Extra Payments'!$D$9/12)</f>
        <v>2874.5587659839111</v>
      </c>
      <c r="E185" s="20"/>
      <c r="F185" s="20">
        <f t="shared" si="8"/>
        <v>5803.6735676714288</v>
      </c>
      <c r="G185" s="20">
        <f t="shared" si="9"/>
        <v>400016.38751241012</v>
      </c>
      <c r="H185" s="16">
        <f t="shared" si="10"/>
        <v>0.40001638751241014</v>
      </c>
    </row>
    <row r="186" spans="1:8" s="2" customFormat="1" ht="9.9499999999999993" customHeight="1" x14ac:dyDescent="0.2">
      <c r="A186" s="19">
        <v>185</v>
      </c>
      <c r="B186" s="20">
        <f t="shared" si="11"/>
        <v>400016.38751241012</v>
      </c>
      <c r="C186" s="20">
        <f>IF($G185=0,0,IF($G185&lt;$C185,$G185+$D186,PMT('Home Loan Extra Payments'!$D$9/12,'Home Loan Extra Payments'!$D$10,-'Home Loan Extra Payments'!$D$8,0,0)))</f>
        <v>8678.23233365534</v>
      </c>
      <c r="D186" s="15">
        <f>$B186*('Home Loan Extra Payments'!$D$9/12)</f>
        <v>2833.4494115462385</v>
      </c>
      <c r="E186" s="20"/>
      <c r="F186" s="20">
        <f t="shared" si="8"/>
        <v>5844.7829221091015</v>
      </c>
      <c r="G186" s="20">
        <f t="shared" si="9"/>
        <v>394171.60459030099</v>
      </c>
      <c r="H186" s="16">
        <f t="shared" si="10"/>
        <v>0.39417160459030098</v>
      </c>
    </row>
    <row r="187" spans="1:8" s="2" customFormat="1" ht="9.9499999999999993" customHeight="1" x14ac:dyDescent="0.2">
      <c r="A187" s="19">
        <v>186</v>
      </c>
      <c r="B187" s="20">
        <f t="shared" si="11"/>
        <v>394171.60459030099</v>
      </c>
      <c r="C187" s="20">
        <f>IF($G186=0,0,IF($G186&lt;$C186,$G186+$D187,PMT('Home Loan Extra Payments'!$D$9/12,'Home Loan Extra Payments'!$D$10,-'Home Loan Extra Payments'!$D$8,0,0)))</f>
        <v>8678.23233365534</v>
      </c>
      <c r="D187" s="15">
        <f>$B187*('Home Loan Extra Payments'!$D$9/12)</f>
        <v>2792.0488658479658</v>
      </c>
      <c r="E187" s="20"/>
      <c r="F187" s="20">
        <f t="shared" si="8"/>
        <v>5886.1834678073737</v>
      </c>
      <c r="G187" s="20">
        <f t="shared" si="9"/>
        <v>388285.42112249363</v>
      </c>
      <c r="H187" s="16">
        <f t="shared" si="10"/>
        <v>0.38828542112249365</v>
      </c>
    </row>
    <row r="188" spans="1:8" s="2" customFormat="1" ht="9.9499999999999993" customHeight="1" x14ac:dyDescent="0.2">
      <c r="A188" s="19">
        <v>187</v>
      </c>
      <c r="B188" s="20">
        <f t="shared" si="11"/>
        <v>388285.42112249363</v>
      </c>
      <c r="C188" s="20">
        <f>IF($G187=0,0,IF($G187&lt;$C187,$G187+$D188,PMT('Home Loan Extra Payments'!$D$9/12,'Home Loan Extra Payments'!$D$10,-'Home Loan Extra Payments'!$D$8,0,0)))</f>
        <v>8678.23233365534</v>
      </c>
      <c r="D188" s="15">
        <f>$B188*('Home Loan Extra Payments'!$D$9/12)</f>
        <v>2750.35506628433</v>
      </c>
      <c r="E188" s="20"/>
      <c r="F188" s="20">
        <f t="shared" si="8"/>
        <v>5927.87726737101</v>
      </c>
      <c r="G188" s="20">
        <f t="shared" si="9"/>
        <v>382357.54385512264</v>
      </c>
      <c r="H188" s="16">
        <f t="shared" si="10"/>
        <v>0.38235754385512266</v>
      </c>
    </row>
    <row r="189" spans="1:8" s="2" customFormat="1" ht="9.9499999999999993" customHeight="1" x14ac:dyDescent="0.2">
      <c r="A189" s="19">
        <v>188</v>
      </c>
      <c r="B189" s="20">
        <f t="shared" si="11"/>
        <v>382357.54385512264</v>
      </c>
      <c r="C189" s="20">
        <f>IF($G188=0,0,IF($G188&lt;$C188,$G188+$D189,PMT('Home Loan Extra Payments'!$D$9/12,'Home Loan Extra Payments'!$D$10,-'Home Loan Extra Payments'!$D$8,0,0)))</f>
        <v>8678.23233365534</v>
      </c>
      <c r="D189" s="15">
        <f>$B189*('Home Loan Extra Payments'!$D$9/12)</f>
        <v>2708.3659356404523</v>
      </c>
      <c r="E189" s="20"/>
      <c r="F189" s="20">
        <f t="shared" si="8"/>
        <v>5969.8663980148876</v>
      </c>
      <c r="G189" s="20">
        <f t="shared" si="9"/>
        <v>376387.67745710775</v>
      </c>
      <c r="H189" s="16">
        <f t="shared" si="10"/>
        <v>0.37638767745710777</v>
      </c>
    </row>
    <row r="190" spans="1:8" s="2" customFormat="1" ht="9.9499999999999993" customHeight="1" x14ac:dyDescent="0.2">
      <c r="A190" s="19">
        <v>189</v>
      </c>
      <c r="B190" s="20">
        <f t="shared" si="11"/>
        <v>376387.67745710775</v>
      </c>
      <c r="C190" s="20">
        <f>IF($G189=0,0,IF($G189&lt;$C189,$G189+$D190,PMT('Home Loan Extra Payments'!$D$9/12,'Home Loan Extra Payments'!$D$10,-'Home Loan Extra Payments'!$D$8,0,0)))</f>
        <v>8678.23233365534</v>
      </c>
      <c r="D190" s="15">
        <f>$B190*('Home Loan Extra Payments'!$D$9/12)</f>
        <v>2666.0793819878468</v>
      </c>
      <c r="E190" s="20"/>
      <c r="F190" s="20">
        <f t="shared" si="8"/>
        <v>6012.1529516674927</v>
      </c>
      <c r="G190" s="20">
        <f t="shared" si="9"/>
        <v>370375.52450544026</v>
      </c>
      <c r="H190" s="16">
        <f t="shared" si="10"/>
        <v>0.37037552450544026</v>
      </c>
    </row>
    <row r="191" spans="1:8" s="2" customFormat="1" ht="9.9499999999999993" customHeight="1" x14ac:dyDescent="0.2">
      <c r="A191" s="19">
        <v>190</v>
      </c>
      <c r="B191" s="20">
        <f t="shared" si="11"/>
        <v>370375.52450544026</v>
      </c>
      <c r="C191" s="20">
        <f>IF($G190=0,0,IF($G190&lt;$C190,$G190+$D191,PMT('Home Loan Extra Payments'!$D$9/12,'Home Loan Extra Payments'!$D$10,-'Home Loan Extra Payments'!$D$8,0,0)))</f>
        <v>8678.23233365534</v>
      </c>
      <c r="D191" s="15">
        <f>$B191*('Home Loan Extra Payments'!$D$9/12)</f>
        <v>2623.493298580202</v>
      </c>
      <c r="E191" s="20"/>
      <c r="F191" s="20">
        <f t="shared" si="8"/>
        <v>6054.7390350751375</v>
      </c>
      <c r="G191" s="20">
        <f t="shared" si="9"/>
        <v>364320.78547036514</v>
      </c>
      <c r="H191" s="16">
        <f t="shared" si="10"/>
        <v>0.36432078547036512</v>
      </c>
    </row>
    <row r="192" spans="1:8" s="2" customFormat="1" ht="9.9499999999999993" customHeight="1" x14ac:dyDescent="0.2">
      <c r="A192" s="19">
        <v>191</v>
      </c>
      <c r="B192" s="20">
        <f t="shared" si="11"/>
        <v>364320.78547036514</v>
      </c>
      <c r="C192" s="20">
        <f>IF($G191=0,0,IF($G191&lt;$C191,$G191+$D192,PMT('Home Loan Extra Payments'!$D$9/12,'Home Loan Extra Payments'!$D$10,-'Home Loan Extra Payments'!$D$8,0,0)))</f>
        <v>8678.23233365534</v>
      </c>
      <c r="D192" s="15">
        <f>$B192*('Home Loan Extra Payments'!$D$9/12)</f>
        <v>2580.6055637484201</v>
      </c>
      <c r="E192" s="20"/>
      <c r="F192" s="20">
        <f t="shared" si="8"/>
        <v>6097.6267699069194</v>
      </c>
      <c r="G192" s="20">
        <f t="shared" si="9"/>
        <v>358223.15870045824</v>
      </c>
      <c r="H192" s="16">
        <f t="shared" si="10"/>
        <v>0.35822315870045823</v>
      </c>
    </row>
    <row r="193" spans="1:8" s="2" customFormat="1" ht="9.9499999999999993" customHeight="1" x14ac:dyDescent="0.2">
      <c r="A193" s="19">
        <v>192</v>
      </c>
      <c r="B193" s="20">
        <f t="shared" si="11"/>
        <v>358223.15870045824</v>
      </c>
      <c r="C193" s="20">
        <f>IF($G192=0,0,IF($G192&lt;$C192,$G192+$D193,PMT('Home Loan Extra Payments'!$D$9/12,'Home Loan Extra Payments'!$D$10,-'Home Loan Extra Payments'!$D$8,0,0)))</f>
        <v>8678.23233365534</v>
      </c>
      <c r="D193" s="15">
        <f>$B193*('Home Loan Extra Payments'!$D$9/12)</f>
        <v>2537.4140407949126</v>
      </c>
      <c r="E193" s="20"/>
      <c r="F193" s="20">
        <f t="shared" si="8"/>
        <v>6140.8182928604274</v>
      </c>
      <c r="G193" s="20">
        <f t="shared" si="9"/>
        <v>352082.34040759783</v>
      </c>
      <c r="H193" s="16">
        <f t="shared" si="10"/>
        <v>0.35208234040759784</v>
      </c>
    </row>
    <row r="194" spans="1:8" s="2" customFormat="1" ht="9.9499999999999993" customHeight="1" x14ac:dyDescent="0.2">
      <c r="A194" s="19">
        <v>193</v>
      </c>
      <c r="B194" s="20">
        <f t="shared" si="11"/>
        <v>352082.34040759783</v>
      </c>
      <c r="C194" s="20">
        <f>IF($G193=0,0,IF($G193&lt;$C193,$G193+$D194,PMT('Home Loan Extra Payments'!$D$9/12,'Home Loan Extra Payments'!$D$10,-'Home Loan Extra Payments'!$D$8,0,0)))</f>
        <v>8678.23233365534</v>
      </c>
      <c r="D194" s="15">
        <f>$B194*('Home Loan Extra Payments'!$D$9/12)</f>
        <v>2493.9165778871516</v>
      </c>
      <c r="E194" s="20"/>
      <c r="F194" s="20">
        <f t="shared" ref="F194:F257" si="12">$C194-$D194</f>
        <v>6184.315755768188</v>
      </c>
      <c r="G194" s="20">
        <f t="shared" ref="G194:G257" si="13">IF(ROUND($B194-$F194,2)=0,0,$B194-$F194)</f>
        <v>345898.02465182962</v>
      </c>
      <c r="H194" s="16">
        <f t="shared" ref="H194:H257" si="14">IF($B194=0,0,$G194/$B$2)</f>
        <v>0.34589802465182962</v>
      </c>
    </row>
    <row r="195" spans="1:8" s="2" customFormat="1" ht="9.9499999999999993" customHeight="1" x14ac:dyDescent="0.2">
      <c r="A195" s="19">
        <v>194</v>
      </c>
      <c r="B195" s="20">
        <f t="shared" ref="B195:B258" si="15">$G194</f>
        <v>345898.02465182962</v>
      </c>
      <c r="C195" s="20">
        <f>IF($G194=0,0,IF($G194&lt;$C194,$G194+$D195,PMT('Home Loan Extra Payments'!$D$9/12,'Home Loan Extra Payments'!$D$10,-'Home Loan Extra Payments'!$D$8,0,0)))</f>
        <v>8678.23233365534</v>
      </c>
      <c r="D195" s="15">
        <f>$B195*('Home Loan Extra Payments'!$D$9/12)</f>
        <v>2450.1110079504601</v>
      </c>
      <c r="E195" s="20"/>
      <c r="F195" s="20">
        <f t="shared" si="12"/>
        <v>6228.1213257048803</v>
      </c>
      <c r="G195" s="20">
        <f t="shared" si="13"/>
        <v>339669.90332612477</v>
      </c>
      <c r="H195" s="16">
        <f t="shared" si="14"/>
        <v>0.33966990332612479</v>
      </c>
    </row>
    <row r="196" spans="1:8" s="2" customFormat="1" ht="9.9499999999999993" customHeight="1" x14ac:dyDescent="0.2">
      <c r="A196" s="19">
        <v>195</v>
      </c>
      <c r="B196" s="20">
        <f t="shared" si="15"/>
        <v>339669.90332612477</v>
      </c>
      <c r="C196" s="20">
        <f>IF($G195=0,0,IF($G195&lt;$C195,$G195+$D196,PMT('Home Loan Extra Payments'!$D$9/12,'Home Loan Extra Payments'!$D$10,-'Home Loan Extra Payments'!$D$8,0,0)))</f>
        <v>8678.23233365534</v>
      </c>
      <c r="D196" s="15">
        <f>$B196*('Home Loan Extra Payments'!$D$9/12)</f>
        <v>2405.9951485600504</v>
      </c>
      <c r="E196" s="20"/>
      <c r="F196" s="20">
        <f t="shared" si="12"/>
        <v>6272.2371850952895</v>
      </c>
      <c r="G196" s="20">
        <f t="shared" si="13"/>
        <v>333397.66614102951</v>
      </c>
      <c r="H196" s="16">
        <f t="shared" si="14"/>
        <v>0.3333976661410295</v>
      </c>
    </row>
    <row r="197" spans="1:8" s="2" customFormat="1" ht="9.9499999999999993" customHeight="1" x14ac:dyDescent="0.2">
      <c r="A197" s="19">
        <v>196</v>
      </c>
      <c r="B197" s="20">
        <f t="shared" si="15"/>
        <v>333397.66614102951</v>
      </c>
      <c r="C197" s="20">
        <f>IF($G196=0,0,IF($G196&lt;$C196,$G196+$D197,PMT('Home Loan Extra Payments'!$D$9/12,'Home Loan Extra Payments'!$D$10,-'Home Loan Extra Payments'!$D$8,0,0)))</f>
        <v>8678.23233365534</v>
      </c>
      <c r="D197" s="15">
        <f>$B197*('Home Loan Extra Payments'!$D$9/12)</f>
        <v>2361.5668018322926</v>
      </c>
      <c r="E197" s="20"/>
      <c r="F197" s="20">
        <f t="shared" si="12"/>
        <v>6316.6655318230478</v>
      </c>
      <c r="G197" s="20">
        <f t="shared" si="13"/>
        <v>327081.00060920644</v>
      </c>
      <c r="H197" s="16">
        <f t="shared" si="14"/>
        <v>0.32708100060920642</v>
      </c>
    </row>
    <row r="198" spans="1:8" s="2" customFormat="1" ht="9.9499999999999993" customHeight="1" x14ac:dyDescent="0.2">
      <c r="A198" s="19">
        <v>197</v>
      </c>
      <c r="B198" s="20">
        <f t="shared" si="15"/>
        <v>327081.00060920644</v>
      </c>
      <c r="C198" s="20">
        <f>IF($G197=0,0,IF($G197&lt;$C197,$G197+$D198,PMT('Home Loan Extra Payments'!$D$9/12,'Home Loan Extra Payments'!$D$10,-'Home Loan Extra Payments'!$D$8,0,0)))</f>
        <v>8678.23233365534</v>
      </c>
      <c r="D198" s="15">
        <f>$B198*('Home Loan Extra Payments'!$D$9/12)</f>
        <v>2316.8237543152127</v>
      </c>
      <c r="E198" s="20"/>
      <c r="F198" s="20">
        <f t="shared" si="12"/>
        <v>6361.4085793401273</v>
      </c>
      <c r="G198" s="20">
        <f t="shared" si="13"/>
        <v>320719.5920298663</v>
      </c>
      <c r="H198" s="16">
        <f t="shared" si="14"/>
        <v>0.32071959202986627</v>
      </c>
    </row>
    <row r="199" spans="1:8" s="2" customFormat="1" ht="9.9499999999999993" customHeight="1" x14ac:dyDescent="0.2">
      <c r="A199" s="19">
        <v>198</v>
      </c>
      <c r="B199" s="20">
        <f t="shared" si="15"/>
        <v>320719.5920298663</v>
      </c>
      <c r="C199" s="20">
        <f>IF($G198=0,0,IF($G198&lt;$C198,$G198+$D199,PMT('Home Loan Extra Payments'!$D$9/12,'Home Loan Extra Payments'!$D$10,-'Home Loan Extra Payments'!$D$8,0,0)))</f>
        <v>8678.23233365534</v>
      </c>
      <c r="D199" s="15">
        <f>$B199*('Home Loan Extra Payments'!$D$9/12)</f>
        <v>2271.7637768782197</v>
      </c>
      <c r="E199" s="20"/>
      <c r="F199" s="20">
        <f t="shared" si="12"/>
        <v>6406.4685567771203</v>
      </c>
      <c r="G199" s="20">
        <f t="shared" si="13"/>
        <v>314313.12347308919</v>
      </c>
      <c r="H199" s="16">
        <f t="shared" si="14"/>
        <v>0.31431312347308921</v>
      </c>
    </row>
    <row r="200" spans="1:8" s="2" customFormat="1" ht="9.9499999999999993" customHeight="1" x14ac:dyDescent="0.2">
      <c r="A200" s="19">
        <v>199</v>
      </c>
      <c r="B200" s="20">
        <f t="shared" si="15"/>
        <v>314313.12347308919</v>
      </c>
      <c r="C200" s="20">
        <f>IF($G199=0,0,IF($G199&lt;$C199,$G199+$D200,PMT('Home Loan Extra Payments'!$D$9/12,'Home Loan Extra Payments'!$D$10,-'Home Loan Extra Payments'!$D$8,0,0)))</f>
        <v>8678.23233365534</v>
      </c>
      <c r="D200" s="15">
        <f>$B200*('Home Loan Extra Payments'!$D$9/12)</f>
        <v>2226.3846246010485</v>
      </c>
      <c r="E200" s="20"/>
      <c r="F200" s="20">
        <f t="shared" si="12"/>
        <v>6451.847709054291</v>
      </c>
      <c r="G200" s="20">
        <f t="shared" si="13"/>
        <v>307861.27576403489</v>
      </c>
      <c r="H200" s="16">
        <f t="shared" si="14"/>
        <v>0.30786127576403488</v>
      </c>
    </row>
    <row r="201" spans="1:8" s="2" customFormat="1" ht="9.9499999999999993" customHeight="1" x14ac:dyDescent="0.2">
      <c r="A201" s="19">
        <v>200</v>
      </c>
      <c r="B201" s="20">
        <f t="shared" si="15"/>
        <v>307861.27576403489</v>
      </c>
      <c r="C201" s="20">
        <f>IF($G200=0,0,IF($G200&lt;$C200,$G200+$D201,PMT('Home Loan Extra Payments'!$D$9/12,'Home Loan Extra Payments'!$D$10,-'Home Loan Extra Payments'!$D$8,0,0)))</f>
        <v>8678.23233365534</v>
      </c>
      <c r="D201" s="15">
        <f>$B201*('Home Loan Extra Payments'!$D$9/12)</f>
        <v>2180.684036661914</v>
      </c>
      <c r="E201" s="20"/>
      <c r="F201" s="20">
        <f t="shared" si="12"/>
        <v>6497.5482969934255</v>
      </c>
      <c r="G201" s="20">
        <f t="shared" si="13"/>
        <v>301363.72746704146</v>
      </c>
      <c r="H201" s="16">
        <f t="shared" si="14"/>
        <v>0.30136372746704149</v>
      </c>
    </row>
    <row r="202" spans="1:8" s="2" customFormat="1" ht="9.9499999999999993" customHeight="1" x14ac:dyDescent="0.2">
      <c r="A202" s="19">
        <v>201</v>
      </c>
      <c r="B202" s="20">
        <f t="shared" si="15"/>
        <v>301363.72746704146</v>
      </c>
      <c r="C202" s="20">
        <f>IF($G201=0,0,IF($G201&lt;$C201,$G201+$D202,PMT('Home Loan Extra Payments'!$D$9/12,'Home Loan Extra Payments'!$D$10,-'Home Loan Extra Payments'!$D$8,0,0)))</f>
        <v>8678.23233365534</v>
      </c>
      <c r="D202" s="15">
        <f>$B202*('Home Loan Extra Payments'!$D$9/12)</f>
        <v>2134.6597362248772</v>
      </c>
      <c r="E202" s="20"/>
      <c r="F202" s="20">
        <f t="shared" si="12"/>
        <v>6543.5725974304623</v>
      </c>
      <c r="G202" s="20">
        <f t="shared" si="13"/>
        <v>294820.15486961103</v>
      </c>
      <c r="H202" s="16">
        <f t="shared" si="14"/>
        <v>0.29482015486961105</v>
      </c>
    </row>
    <row r="203" spans="1:8" s="2" customFormat="1" ht="9.9499999999999993" customHeight="1" x14ac:dyDescent="0.2">
      <c r="A203" s="19">
        <v>202</v>
      </c>
      <c r="B203" s="20">
        <f t="shared" si="15"/>
        <v>294820.15486961103</v>
      </c>
      <c r="C203" s="20">
        <f>IF($G202=0,0,IF($G202&lt;$C202,$G202+$D203,PMT('Home Loan Extra Payments'!$D$9/12,'Home Loan Extra Payments'!$D$10,-'Home Loan Extra Payments'!$D$8,0,0)))</f>
        <v>8678.23233365534</v>
      </c>
      <c r="D203" s="15">
        <f>$B203*('Home Loan Extra Payments'!$D$9/12)</f>
        <v>2088.3094303264115</v>
      </c>
      <c r="E203" s="20"/>
      <c r="F203" s="20">
        <f t="shared" si="12"/>
        <v>6589.9229033289284</v>
      </c>
      <c r="G203" s="20">
        <f t="shared" si="13"/>
        <v>288230.23196628212</v>
      </c>
      <c r="H203" s="16">
        <f t="shared" si="14"/>
        <v>0.28823023196628211</v>
      </c>
    </row>
    <row r="204" spans="1:8" s="2" customFormat="1" ht="9.9499999999999993" customHeight="1" x14ac:dyDescent="0.2">
      <c r="A204" s="19">
        <v>203</v>
      </c>
      <c r="B204" s="20">
        <f t="shared" si="15"/>
        <v>288230.23196628212</v>
      </c>
      <c r="C204" s="20">
        <f>IF($G203=0,0,IF($G203&lt;$C203,$G203+$D204,PMT('Home Loan Extra Payments'!$D$9/12,'Home Loan Extra Payments'!$D$10,-'Home Loan Extra Payments'!$D$8,0,0)))</f>
        <v>8678.23233365534</v>
      </c>
      <c r="D204" s="15">
        <f>$B204*('Home Loan Extra Payments'!$D$9/12)</f>
        <v>2041.6308097611652</v>
      </c>
      <c r="E204" s="20"/>
      <c r="F204" s="20">
        <f t="shared" si="12"/>
        <v>6636.6015238941745</v>
      </c>
      <c r="G204" s="20">
        <f t="shared" si="13"/>
        <v>281593.63044238795</v>
      </c>
      <c r="H204" s="16">
        <f t="shared" si="14"/>
        <v>0.28159363044238794</v>
      </c>
    </row>
    <row r="205" spans="1:8" s="2" customFormat="1" ht="9.9499999999999993" customHeight="1" x14ac:dyDescent="0.2">
      <c r="A205" s="19">
        <v>204</v>
      </c>
      <c r="B205" s="20">
        <f t="shared" si="15"/>
        <v>281593.63044238795</v>
      </c>
      <c r="C205" s="20">
        <f>IF($G204=0,0,IF($G204&lt;$C204,$G204+$D205,PMT('Home Loan Extra Payments'!$D$9/12,'Home Loan Extra Payments'!$D$10,-'Home Loan Extra Payments'!$D$8,0,0)))</f>
        <v>8678.23233365534</v>
      </c>
      <c r="D205" s="15">
        <f>$B205*('Home Loan Extra Payments'!$D$9/12)</f>
        <v>1994.6215489669148</v>
      </c>
      <c r="E205" s="20"/>
      <c r="F205" s="20">
        <f t="shared" si="12"/>
        <v>6683.6107846884252</v>
      </c>
      <c r="G205" s="20">
        <f t="shared" si="13"/>
        <v>274910.01965769951</v>
      </c>
      <c r="H205" s="16">
        <f t="shared" si="14"/>
        <v>0.27491001965769951</v>
      </c>
    </row>
    <row r="206" spans="1:8" s="2" customFormat="1" ht="9.9499999999999993" customHeight="1" x14ac:dyDescent="0.2">
      <c r="A206" s="19">
        <v>205</v>
      </c>
      <c r="B206" s="20">
        <f t="shared" si="15"/>
        <v>274910.01965769951</v>
      </c>
      <c r="C206" s="20">
        <f>IF($G205=0,0,IF($G205&lt;$C205,$G205+$D206,PMT('Home Loan Extra Payments'!$D$9/12,'Home Loan Extra Payments'!$D$10,-'Home Loan Extra Payments'!$D$8,0,0)))</f>
        <v>8678.23233365534</v>
      </c>
      <c r="D206" s="15">
        <f>$B206*('Home Loan Extra Payments'!$D$9/12)</f>
        <v>1947.2793059087051</v>
      </c>
      <c r="E206" s="20"/>
      <c r="F206" s="20">
        <f t="shared" si="12"/>
        <v>6730.9530277466347</v>
      </c>
      <c r="G206" s="20">
        <f t="shared" si="13"/>
        <v>268179.06662995287</v>
      </c>
      <c r="H206" s="16">
        <f t="shared" si="14"/>
        <v>0.26817906662995289</v>
      </c>
    </row>
    <row r="207" spans="1:8" s="2" customFormat="1" ht="9.9499999999999993" customHeight="1" x14ac:dyDescent="0.2">
      <c r="A207" s="19">
        <v>206</v>
      </c>
      <c r="B207" s="20">
        <f t="shared" si="15"/>
        <v>268179.06662995287</v>
      </c>
      <c r="C207" s="20">
        <f>IF($G206=0,0,IF($G206&lt;$C206,$G206+$D207,PMT('Home Loan Extra Payments'!$D$9/12,'Home Loan Extra Payments'!$D$10,-'Home Loan Extra Payments'!$D$8,0,0)))</f>
        <v>8678.23233365534</v>
      </c>
      <c r="D207" s="15">
        <f>$B207*('Home Loan Extra Payments'!$D$9/12)</f>
        <v>1899.6017219621663</v>
      </c>
      <c r="E207" s="20"/>
      <c r="F207" s="20">
        <f t="shared" si="12"/>
        <v>6778.6306116931737</v>
      </c>
      <c r="G207" s="20">
        <f t="shared" si="13"/>
        <v>261400.4360182597</v>
      </c>
      <c r="H207" s="16">
        <f t="shared" si="14"/>
        <v>0.26140043601825969</v>
      </c>
    </row>
    <row r="208" spans="1:8" s="2" customFormat="1" ht="9.9499999999999993" customHeight="1" x14ac:dyDescent="0.2">
      <c r="A208" s="19">
        <v>207</v>
      </c>
      <c r="B208" s="20">
        <f t="shared" si="15"/>
        <v>261400.4360182597</v>
      </c>
      <c r="C208" s="20">
        <f>IF($G207=0,0,IF($G207&lt;$C207,$G207+$D208,PMT('Home Loan Extra Payments'!$D$9/12,'Home Loan Extra Payments'!$D$10,-'Home Loan Extra Payments'!$D$8,0,0)))</f>
        <v>8678.23233365534</v>
      </c>
      <c r="D208" s="15">
        <f>$B208*('Home Loan Extra Payments'!$D$9/12)</f>
        <v>1851.5864217960063</v>
      </c>
      <c r="E208" s="20"/>
      <c r="F208" s="20">
        <f t="shared" si="12"/>
        <v>6826.6459118593339</v>
      </c>
      <c r="G208" s="20">
        <f t="shared" si="13"/>
        <v>254573.79010640038</v>
      </c>
      <c r="H208" s="16">
        <f t="shared" si="14"/>
        <v>0.25457379010640035</v>
      </c>
    </row>
    <row r="209" spans="1:8" s="2" customFormat="1" ht="9.9499999999999993" customHeight="1" x14ac:dyDescent="0.2">
      <c r="A209" s="19">
        <v>208</v>
      </c>
      <c r="B209" s="20">
        <f t="shared" si="15"/>
        <v>254573.79010640038</v>
      </c>
      <c r="C209" s="20">
        <f>IF($G208=0,0,IF($G208&lt;$C208,$G208+$D209,PMT('Home Loan Extra Payments'!$D$9/12,'Home Loan Extra Payments'!$D$10,-'Home Loan Extra Payments'!$D$8,0,0)))</f>
        <v>8678.23233365534</v>
      </c>
      <c r="D209" s="15">
        <f>$B209*('Home Loan Extra Payments'!$D$9/12)</f>
        <v>1803.2310132536695</v>
      </c>
      <c r="E209" s="20"/>
      <c r="F209" s="20">
        <f t="shared" si="12"/>
        <v>6875.0013204016705</v>
      </c>
      <c r="G209" s="20">
        <f t="shared" si="13"/>
        <v>247698.78878599871</v>
      </c>
      <c r="H209" s="16">
        <f t="shared" si="14"/>
        <v>0.24769878878599871</v>
      </c>
    </row>
    <row r="210" spans="1:8" s="2" customFormat="1" ht="9.9499999999999993" customHeight="1" x14ac:dyDescent="0.2">
      <c r="A210" s="19">
        <v>209</v>
      </c>
      <c r="B210" s="20">
        <f t="shared" si="15"/>
        <v>247698.78878599871</v>
      </c>
      <c r="C210" s="20">
        <f>IF($G209=0,0,IF($G209&lt;$C209,$G209+$D210,PMT('Home Loan Extra Payments'!$D$9/12,'Home Loan Extra Payments'!$D$10,-'Home Loan Extra Payments'!$D$8,0,0)))</f>
        <v>8678.23233365534</v>
      </c>
      <c r="D210" s="15">
        <f>$B210*('Home Loan Extra Payments'!$D$9/12)</f>
        <v>1754.5330872341576</v>
      </c>
      <c r="E210" s="20"/>
      <c r="F210" s="20">
        <f t="shared" si="12"/>
        <v>6923.6992464211826</v>
      </c>
      <c r="G210" s="20">
        <f t="shared" si="13"/>
        <v>240775.08953957752</v>
      </c>
      <c r="H210" s="16">
        <f t="shared" si="14"/>
        <v>0.24077508953957752</v>
      </c>
    </row>
    <row r="211" spans="1:8" s="2" customFormat="1" ht="9.9499999999999993" customHeight="1" x14ac:dyDescent="0.2">
      <c r="A211" s="19">
        <v>210</v>
      </c>
      <c r="B211" s="20">
        <f t="shared" si="15"/>
        <v>240775.08953957752</v>
      </c>
      <c r="C211" s="20">
        <f>IF($G210=0,0,IF($G210&lt;$C210,$G210+$D211,PMT('Home Loan Extra Payments'!$D$9/12,'Home Loan Extra Payments'!$D$10,-'Home Loan Extra Payments'!$D$8,0,0)))</f>
        <v>8678.23233365534</v>
      </c>
      <c r="D211" s="15">
        <f>$B211*('Home Loan Extra Payments'!$D$9/12)</f>
        <v>1705.4902175720076</v>
      </c>
      <c r="E211" s="20"/>
      <c r="F211" s="20">
        <f t="shared" si="12"/>
        <v>6972.7421160833328</v>
      </c>
      <c r="G211" s="20">
        <f t="shared" si="13"/>
        <v>233802.34742349418</v>
      </c>
      <c r="H211" s="16">
        <f t="shared" si="14"/>
        <v>0.23380234742349418</v>
      </c>
    </row>
    <row r="212" spans="1:8" s="2" customFormat="1" ht="9.9499999999999993" customHeight="1" x14ac:dyDescent="0.2">
      <c r="A212" s="19">
        <v>211</v>
      </c>
      <c r="B212" s="20">
        <f t="shared" si="15"/>
        <v>233802.34742349418</v>
      </c>
      <c r="C212" s="20">
        <f>IF($G211=0,0,IF($G211&lt;$C211,$G211+$D212,PMT('Home Loan Extra Payments'!$D$9/12,'Home Loan Extra Payments'!$D$10,-'Home Loan Extra Payments'!$D$8,0,0)))</f>
        <v>8678.23233365534</v>
      </c>
      <c r="D212" s="15">
        <f>$B212*('Home Loan Extra Payments'!$D$9/12)</f>
        <v>1656.0999609164173</v>
      </c>
      <c r="E212" s="20"/>
      <c r="F212" s="20">
        <f t="shared" si="12"/>
        <v>7022.1323727389226</v>
      </c>
      <c r="G212" s="20">
        <f t="shared" si="13"/>
        <v>226780.21505075527</v>
      </c>
      <c r="H212" s="16">
        <f t="shared" si="14"/>
        <v>0.22678021505075527</v>
      </c>
    </row>
    <row r="213" spans="1:8" s="2" customFormat="1" ht="9.9499999999999993" customHeight="1" x14ac:dyDescent="0.2">
      <c r="A213" s="19">
        <v>212</v>
      </c>
      <c r="B213" s="20">
        <f t="shared" si="15"/>
        <v>226780.21505075527</v>
      </c>
      <c r="C213" s="20">
        <f>IF($G212=0,0,IF($G212&lt;$C212,$G212+$D213,PMT('Home Loan Extra Payments'!$D$9/12,'Home Loan Extra Payments'!$D$10,-'Home Loan Extra Payments'!$D$8,0,0)))</f>
        <v>8678.23233365534</v>
      </c>
      <c r="D213" s="15">
        <f>$B213*('Home Loan Extra Payments'!$D$9/12)</f>
        <v>1606.3598566095166</v>
      </c>
      <c r="E213" s="20"/>
      <c r="F213" s="20">
        <f t="shared" si="12"/>
        <v>7071.872477045823</v>
      </c>
      <c r="G213" s="20">
        <f t="shared" si="13"/>
        <v>219708.34257370944</v>
      </c>
      <c r="H213" s="16">
        <f t="shared" si="14"/>
        <v>0.21970834257370944</v>
      </c>
    </row>
    <row r="214" spans="1:8" s="2" customFormat="1" ht="9.9499999999999993" customHeight="1" x14ac:dyDescent="0.2">
      <c r="A214" s="19">
        <v>213</v>
      </c>
      <c r="B214" s="20">
        <f t="shared" si="15"/>
        <v>219708.34257370944</v>
      </c>
      <c r="C214" s="20">
        <f>IF($G213=0,0,IF($G213&lt;$C213,$G213+$D214,PMT('Home Loan Extra Payments'!$D$9/12,'Home Loan Extra Payments'!$D$10,-'Home Loan Extra Payments'!$D$8,0,0)))</f>
        <v>8678.23233365534</v>
      </c>
      <c r="D214" s="15">
        <f>$B214*('Home Loan Extra Payments'!$D$9/12)</f>
        <v>1556.2674265637752</v>
      </c>
      <c r="E214" s="20"/>
      <c r="F214" s="20">
        <f t="shared" si="12"/>
        <v>7121.9649070915648</v>
      </c>
      <c r="G214" s="20">
        <f t="shared" si="13"/>
        <v>212586.37766661786</v>
      </c>
      <c r="H214" s="16">
        <f t="shared" si="14"/>
        <v>0.21258637766661787</v>
      </c>
    </row>
    <row r="215" spans="1:8" s="2" customFormat="1" ht="9.9499999999999993" customHeight="1" x14ac:dyDescent="0.2">
      <c r="A215" s="19">
        <v>214</v>
      </c>
      <c r="B215" s="20">
        <f t="shared" si="15"/>
        <v>212586.37766661786</v>
      </c>
      <c r="C215" s="20">
        <f>IF($G214=0,0,IF($G214&lt;$C214,$G214+$D215,PMT('Home Loan Extra Payments'!$D$9/12,'Home Loan Extra Payments'!$D$10,-'Home Loan Extra Payments'!$D$8,0,0)))</f>
        <v>8678.23233365534</v>
      </c>
      <c r="D215" s="15">
        <f>$B215*('Home Loan Extra Payments'!$D$9/12)</f>
        <v>1505.8201751385434</v>
      </c>
      <c r="E215" s="20"/>
      <c r="F215" s="20">
        <f t="shared" si="12"/>
        <v>7172.4121585167968</v>
      </c>
      <c r="G215" s="20">
        <f t="shared" si="13"/>
        <v>205413.96550810107</v>
      </c>
      <c r="H215" s="16">
        <f t="shared" si="14"/>
        <v>0.20541396550810107</v>
      </c>
    </row>
    <row r="216" spans="1:8" s="2" customFormat="1" ht="9.9499999999999993" customHeight="1" x14ac:dyDescent="0.2">
      <c r="A216" s="19">
        <v>215</v>
      </c>
      <c r="B216" s="20">
        <f t="shared" si="15"/>
        <v>205413.96550810107</v>
      </c>
      <c r="C216" s="20">
        <f>IF($G215=0,0,IF($G215&lt;$C215,$G215+$D216,PMT('Home Loan Extra Payments'!$D$9/12,'Home Loan Extra Payments'!$D$10,-'Home Loan Extra Payments'!$D$8,0,0)))</f>
        <v>8678.23233365534</v>
      </c>
      <c r="D216" s="15">
        <f>$B216*('Home Loan Extra Payments'!$D$9/12)</f>
        <v>1455.0155890157159</v>
      </c>
      <c r="E216" s="20"/>
      <c r="F216" s="20">
        <f t="shared" si="12"/>
        <v>7223.2167446396243</v>
      </c>
      <c r="G216" s="20">
        <f t="shared" si="13"/>
        <v>198190.74876346145</v>
      </c>
      <c r="H216" s="16">
        <f t="shared" si="14"/>
        <v>0.19819074876346146</v>
      </c>
    </row>
    <row r="217" spans="1:8" s="2" customFormat="1" ht="9.9499999999999993" customHeight="1" x14ac:dyDescent="0.2">
      <c r="A217" s="19">
        <v>216</v>
      </c>
      <c r="B217" s="20">
        <f t="shared" si="15"/>
        <v>198190.74876346145</v>
      </c>
      <c r="C217" s="20">
        <f>IF($G216=0,0,IF($G216&lt;$C216,$G216+$D217,PMT('Home Loan Extra Payments'!$D$9/12,'Home Loan Extra Payments'!$D$10,-'Home Loan Extra Payments'!$D$8,0,0)))</f>
        <v>8678.23233365534</v>
      </c>
      <c r="D217" s="15">
        <f>$B217*('Home Loan Extra Payments'!$D$9/12)</f>
        <v>1403.8511370745186</v>
      </c>
      <c r="E217" s="20"/>
      <c r="F217" s="20">
        <f t="shared" si="12"/>
        <v>7274.3811965808218</v>
      </c>
      <c r="G217" s="20">
        <f t="shared" si="13"/>
        <v>190916.36756688062</v>
      </c>
      <c r="H217" s="16">
        <f t="shared" si="14"/>
        <v>0.19091636756688063</v>
      </c>
    </row>
    <row r="218" spans="1:8" s="2" customFormat="1" ht="9.9499999999999993" customHeight="1" x14ac:dyDescent="0.2">
      <c r="A218" s="19">
        <v>217</v>
      </c>
      <c r="B218" s="20">
        <f t="shared" si="15"/>
        <v>190916.36756688062</v>
      </c>
      <c r="C218" s="20">
        <f>IF($G217=0,0,IF($G217&lt;$C217,$G217+$D218,PMT('Home Loan Extra Payments'!$D$9/12,'Home Loan Extra Payments'!$D$10,-'Home Loan Extra Payments'!$D$8,0,0)))</f>
        <v>8678.23233365534</v>
      </c>
      <c r="D218" s="15">
        <f>$B218*('Home Loan Extra Payments'!$D$9/12)</f>
        <v>1352.3242702654045</v>
      </c>
      <c r="E218" s="20"/>
      <c r="F218" s="20">
        <f t="shared" si="12"/>
        <v>7325.9080633899357</v>
      </c>
      <c r="G218" s="20">
        <f t="shared" si="13"/>
        <v>183590.45950349068</v>
      </c>
      <c r="H218" s="16">
        <f t="shared" si="14"/>
        <v>0.18359045950349068</v>
      </c>
    </row>
    <row r="219" spans="1:8" s="2" customFormat="1" ht="9.9499999999999993" customHeight="1" x14ac:dyDescent="0.2">
      <c r="A219" s="19">
        <v>218</v>
      </c>
      <c r="B219" s="20">
        <f t="shared" si="15"/>
        <v>183590.45950349068</v>
      </c>
      <c r="C219" s="20">
        <f>IF($G218=0,0,IF($G218&lt;$C218,$G218+$D219,PMT('Home Loan Extra Payments'!$D$9/12,'Home Loan Extra Payments'!$D$10,-'Home Loan Extra Payments'!$D$8,0,0)))</f>
        <v>8678.23233365534</v>
      </c>
      <c r="D219" s="15">
        <f>$B219*('Home Loan Extra Payments'!$D$9/12)</f>
        <v>1300.432421483059</v>
      </c>
      <c r="E219" s="20"/>
      <c r="F219" s="20">
        <f t="shared" si="12"/>
        <v>7377.7999121722805</v>
      </c>
      <c r="G219" s="20">
        <f t="shared" si="13"/>
        <v>176212.6595913184</v>
      </c>
      <c r="H219" s="16">
        <f t="shared" si="14"/>
        <v>0.1762126595913184</v>
      </c>
    </row>
    <row r="220" spans="1:8" s="2" customFormat="1" ht="9.9499999999999993" customHeight="1" x14ac:dyDescent="0.2">
      <c r="A220" s="19">
        <v>219</v>
      </c>
      <c r="B220" s="20">
        <f t="shared" si="15"/>
        <v>176212.6595913184</v>
      </c>
      <c r="C220" s="20">
        <f>IF($G219=0,0,IF($G219&lt;$C219,$G219+$D220,PMT('Home Loan Extra Payments'!$D$9/12,'Home Loan Extra Payments'!$D$10,-'Home Loan Extra Payments'!$D$8,0,0)))</f>
        <v>8678.23233365534</v>
      </c>
      <c r="D220" s="15">
        <f>$B220*('Home Loan Extra Payments'!$D$9/12)</f>
        <v>1248.1730054385055</v>
      </c>
      <c r="E220" s="20"/>
      <c r="F220" s="20">
        <f t="shared" si="12"/>
        <v>7430.0593282168347</v>
      </c>
      <c r="G220" s="20">
        <f t="shared" si="13"/>
        <v>168782.60026310157</v>
      </c>
      <c r="H220" s="16">
        <f t="shared" si="14"/>
        <v>0.16878260026310157</v>
      </c>
    </row>
    <row r="221" spans="1:8" s="2" customFormat="1" ht="9.9499999999999993" customHeight="1" x14ac:dyDescent="0.2">
      <c r="A221" s="19">
        <v>220</v>
      </c>
      <c r="B221" s="20">
        <f t="shared" si="15"/>
        <v>168782.60026310157</v>
      </c>
      <c r="C221" s="20">
        <f>IF($G220=0,0,IF($G220&lt;$C220,$G220+$D221,PMT('Home Loan Extra Payments'!$D$9/12,'Home Loan Extra Payments'!$D$10,-'Home Loan Extra Payments'!$D$8,0,0)))</f>
        <v>8678.23233365534</v>
      </c>
      <c r="D221" s="15">
        <f>$B221*('Home Loan Extra Payments'!$D$9/12)</f>
        <v>1195.5434185303029</v>
      </c>
      <c r="E221" s="20"/>
      <c r="F221" s="20">
        <f t="shared" si="12"/>
        <v>7482.6889151250371</v>
      </c>
      <c r="G221" s="20">
        <f t="shared" si="13"/>
        <v>161299.91134797654</v>
      </c>
      <c r="H221" s="16">
        <f t="shared" si="14"/>
        <v>0.16129991134797653</v>
      </c>
    </row>
    <row r="222" spans="1:8" s="2" customFormat="1" ht="9.9499999999999993" customHeight="1" x14ac:dyDescent="0.2">
      <c r="A222" s="19">
        <v>221</v>
      </c>
      <c r="B222" s="20">
        <f t="shared" si="15"/>
        <v>161299.91134797654</v>
      </c>
      <c r="C222" s="20">
        <f>IF($G221=0,0,IF($G221&lt;$C221,$G221+$D222,PMT('Home Loan Extra Payments'!$D$9/12,'Home Loan Extra Payments'!$D$10,-'Home Loan Extra Payments'!$D$8,0,0)))</f>
        <v>8678.23233365534</v>
      </c>
      <c r="D222" s="15">
        <f>$B222*('Home Loan Extra Payments'!$D$9/12)</f>
        <v>1142.5410387148338</v>
      </c>
      <c r="E222" s="20"/>
      <c r="F222" s="20">
        <f t="shared" si="12"/>
        <v>7535.6912949405059</v>
      </c>
      <c r="G222" s="20">
        <f t="shared" si="13"/>
        <v>153764.22005303603</v>
      </c>
      <c r="H222" s="16">
        <f t="shared" si="14"/>
        <v>0.15376422005303603</v>
      </c>
    </row>
    <row r="223" spans="1:8" s="2" customFormat="1" ht="9.9499999999999993" customHeight="1" x14ac:dyDescent="0.2">
      <c r="A223" s="19">
        <v>222</v>
      </c>
      <c r="B223" s="20">
        <f t="shared" si="15"/>
        <v>153764.22005303603</v>
      </c>
      <c r="C223" s="20">
        <f>IF($G222=0,0,IF($G222&lt;$C222,$G222+$D223,PMT('Home Loan Extra Payments'!$D$9/12,'Home Loan Extra Payments'!$D$10,-'Home Loan Extra Payments'!$D$8,0,0)))</f>
        <v>8678.23233365534</v>
      </c>
      <c r="D223" s="15">
        <f>$B223*('Home Loan Extra Payments'!$D$9/12)</f>
        <v>1089.163225375672</v>
      </c>
      <c r="E223" s="20"/>
      <c r="F223" s="20">
        <f t="shared" si="12"/>
        <v>7589.0691082796675</v>
      </c>
      <c r="G223" s="20">
        <f t="shared" si="13"/>
        <v>146175.15094475637</v>
      </c>
      <c r="H223" s="16">
        <f t="shared" si="14"/>
        <v>0.14617515094475636</v>
      </c>
    </row>
    <row r="224" spans="1:8" s="2" customFormat="1" ht="9.9499999999999993" customHeight="1" x14ac:dyDescent="0.2">
      <c r="A224" s="19">
        <v>223</v>
      </c>
      <c r="B224" s="20">
        <f t="shared" si="15"/>
        <v>146175.15094475637</v>
      </c>
      <c r="C224" s="20">
        <f>IF($G223=0,0,IF($G223&lt;$C223,$G223+$D224,PMT('Home Loan Extra Payments'!$D$9/12,'Home Loan Extra Payments'!$D$10,-'Home Loan Extra Payments'!$D$8,0,0)))</f>
        <v>8678.23233365534</v>
      </c>
      <c r="D224" s="15">
        <f>$B224*('Home Loan Extra Payments'!$D$9/12)</f>
        <v>1035.4073191920245</v>
      </c>
      <c r="E224" s="20"/>
      <c r="F224" s="20">
        <f t="shared" si="12"/>
        <v>7642.8250144633157</v>
      </c>
      <c r="G224" s="20">
        <f t="shared" si="13"/>
        <v>138532.32593029307</v>
      </c>
      <c r="H224" s="16">
        <f t="shared" si="14"/>
        <v>0.13853232593029308</v>
      </c>
    </row>
    <row r="225" spans="1:8" s="2" customFormat="1" ht="9.9499999999999993" customHeight="1" x14ac:dyDescent="0.2">
      <c r="A225" s="19">
        <v>224</v>
      </c>
      <c r="B225" s="20">
        <f t="shared" si="15"/>
        <v>138532.32593029307</v>
      </c>
      <c r="C225" s="20">
        <f>IF($G224=0,0,IF($G224&lt;$C224,$G224+$D225,PMT('Home Loan Extra Payments'!$D$9/12,'Home Loan Extra Payments'!$D$10,-'Home Loan Extra Payments'!$D$8,0,0)))</f>
        <v>8678.23233365534</v>
      </c>
      <c r="D225" s="15">
        <f>$B225*('Home Loan Extra Payments'!$D$9/12)</f>
        <v>981.27064200624261</v>
      </c>
      <c r="E225" s="20"/>
      <c r="F225" s="20">
        <f t="shared" si="12"/>
        <v>7696.9616916490977</v>
      </c>
      <c r="G225" s="20">
        <f t="shared" si="13"/>
        <v>130835.36423864398</v>
      </c>
      <c r="H225" s="16">
        <f t="shared" si="14"/>
        <v>0.13083536423864398</v>
      </c>
    </row>
    <row r="226" spans="1:8" s="2" customFormat="1" ht="9.9499999999999993" customHeight="1" x14ac:dyDescent="0.2">
      <c r="A226" s="19">
        <v>225</v>
      </c>
      <c r="B226" s="20">
        <f t="shared" si="15"/>
        <v>130835.36423864398</v>
      </c>
      <c r="C226" s="20">
        <f>IF($G225=0,0,IF($G225&lt;$C225,$G225+$D226,PMT('Home Loan Extra Payments'!$D$9/12,'Home Loan Extra Payments'!$D$10,-'Home Loan Extra Payments'!$D$8,0,0)))</f>
        <v>8678.23233365534</v>
      </c>
      <c r="D226" s="15">
        <f>$B226*('Home Loan Extra Payments'!$D$9/12)</f>
        <v>926.75049669039493</v>
      </c>
      <c r="E226" s="20"/>
      <c r="F226" s="20">
        <f t="shared" si="12"/>
        <v>7751.4818369649447</v>
      </c>
      <c r="G226" s="20">
        <f t="shared" si="13"/>
        <v>123083.88240167903</v>
      </c>
      <c r="H226" s="16">
        <f t="shared" si="14"/>
        <v>0.12308388240167903</v>
      </c>
    </row>
    <row r="227" spans="1:8" s="2" customFormat="1" ht="9.9499999999999993" customHeight="1" x14ac:dyDescent="0.2">
      <c r="A227" s="19">
        <v>226</v>
      </c>
      <c r="B227" s="20">
        <f t="shared" si="15"/>
        <v>123083.88240167903</v>
      </c>
      <c r="C227" s="20">
        <f>IF($G226=0,0,IF($G226&lt;$C226,$G226+$D227,PMT('Home Loan Extra Payments'!$D$9/12,'Home Loan Extra Payments'!$D$10,-'Home Loan Extra Payments'!$D$8,0,0)))</f>
        <v>8678.23233365534</v>
      </c>
      <c r="D227" s="15">
        <f>$B227*('Home Loan Extra Payments'!$D$9/12)</f>
        <v>871.84416701189321</v>
      </c>
      <c r="E227" s="20"/>
      <c r="F227" s="20">
        <f t="shared" si="12"/>
        <v>7806.3881666434463</v>
      </c>
      <c r="G227" s="20">
        <f t="shared" si="13"/>
        <v>115277.49423503559</v>
      </c>
      <c r="H227" s="16">
        <f t="shared" si="14"/>
        <v>0.11527749423503558</v>
      </c>
    </row>
    <row r="228" spans="1:8" s="2" customFormat="1" ht="9.9499999999999993" customHeight="1" x14ac:dyDescent="0.2">
      <c r="A228" s="19">
        <v>227</v>
      </c>
      <c r="B228" s="20">
        <f t="shared" si="15"/>
        <v>115277.49423503559</v>
      </c>
      <c r="C228" s="20">
        <f>IF($G227=0,0,IF($G227&lt;$C227,$G227+$D228,PMT('Home Loan Extra Payments'!$D$9/12,'Home Loan Extra Payments'!$D$10,-'Home Loan Extra Payments'!$D$8,0,0)))</f>
        <v>8678.23233365534</v>
      </c>
      <c r="D228" s="15">
        <f>$B228*('Home Loan Extra Payments'!$D$9/12)</f>
        <v>816.54891749816875</v>
      </c>
      <c r="E228" s="20"/>
      <c r="F228" s="20">
        <f t="shared" si="12"/>
        <v>7861.6834161571715</v>
      </c>
      <c r="G228" s="20">
        <f t="shared" si="13"/>
        <v>107415.81081887841</v>
      </c>
      <c r="H228" s="16">
        <f t="shared" si="14"/>
        <v>0.10741581081887841</v>
      </c>
    </row>
    <row r="229" spans="1:8" s="2" customFormat="1" ht="9.9499999999999993" customHeight="1" x14ac:dyDescent="0.2">
      <c r="A229" s="19">
        <v>228</v>
      </c>
      <c r="B229" s="20">
        <f t="shared" si="15"/>
        <v>107415.81081887841</v>
      </c>
      <c r="C229" s="20">
        <f>IF($G228=0,0,IF($G228&lt;$C228,$G228+$D229,PMT('Home Loan Extra Payments'!$D$9/12,'Home Loan Extra Payments'!$D$10,-'Home Loan Extra Payments'!$D$8,0,0)))</f>
        <v>8678.23233365534</v>
      </c>
      <c r="D229" s="15">
        <f>$B229*('Home Loan Extra Payments'!$D$9/12)</f>
        <v>760.8619933003888</v>
      </c>
      <c r="E229" s="20"/>
      <c r="F229" s="20">
        <f t="shared" si="12"/>
        <v>7917.3703403549516</v>
      </c>
      <c r="G229" s="20">
        <f t="shared" si="13"/>
        <v>99498.440478523466</v>
      </c>
      <c r="H229" s="16">
        <f t="shared" si="14"/>
        <v>9.9498440478523464E-2</v>
      </c>
    </row>
    <row r="230" spans="1:8" s="2" customFormat="1" ht="9.9499999999999993" customHeight="1" x14ac:dyDescent="0.2">
      <c r="A230" s="19">
        <v>229</v>
      </c>
      <c r="B230" s="20">
        <f t="shared" si="15"/>
        <v>99498.440478523466</v>
      </c>
      <c r="C230" s="20">
        <f>IF($G229=0,0,IF($G229&lt;$C229,$G229+$D230,PMT('Home Loan Extra Payments'!$D$9/12,'Home Loan Extra Payments'!$D$10,-'Home Loan Extra Payments'!$D$8,0,0)))</f>
        <v>8678.23233365534</v>
      </c>
      <c r="D230" s="15">
        <f>$B230*('Home Loan Extra Payments'!$D$9/12)</f>
        <v>704.78062005620791</v>
      </c>
      <c r="E230" s="20"/>
      <c r="F230" s="20">
        <f t="shared" si="12"/>
        <v>7973.4517135991318</v>
      </c>
      <c r="G230" s="20">
        <f t="shared" si="13"/>
        <v>91524.988764924332</v>
      </c>
      <c r="H230" s="16">
        <f t="shared" si="14"/>
        <v>9.1524988764924334E-2</v>
      </c>
    </row>
    <row r="231" spans="1:8" s="2" customFormat="1" ht="9.9499999999999993" customHeight="1" x14ac:dyDescent="0.2">
      <c r="A231" s="19">
        <v>230</v>
      </c>
      <c r="B231" s="20">
        <f t="shared" si="15"/>
        <v>91524.988764924332</v>
      </c>
      <c r="C231" s="20">
        <f>IF($G230=0,0,IF($G230&lt;$C230,$G230+$D231,PMT('Home Loan Extra Payments'!$D$9/12,'Home Loan Extra Payments'!$D$10,-'Home Loan Extra Payments'!$D$8,0,0)))</f>
        <v>8678.23233365534</v>
      </c>
      <c r="D231" s="15">
        <f>$B231*('Home Loan Extra Payments'!$D$9/12)</f>
        <v>648.30200375154743</v>
      </c>
      <c r="E231" s="20"/>
      <c r="F231" s="20">
        <f t="shared" si="12"/>
        <v>8029.9303299037929</v>
      </c>
      <c r="G231" s="20">
        <f t="shared" si="13"/>
        <v>83495.058435020532</v>
      </c>
      <c r="H231" s="16">
        <f t="shared" si="14"/>
        <v>8.349505843502053E-2</v>
      </c>
    </row>
    <row r="232" spans="1:8" s="2" customFormat="1" ht="9.9499999999999993" customHeight="1" x14ac:dyDescent="0.2">
      <c r="A232" s="19">
        <v>231</v>
      </c>
      <c r="B232" s="20">
        <f t="shared" si="15"/>
        <v>83495.058435020532</v>
      </c>
      <c r="C232" s="20">
        <f>IF($G231=0,0,IF($G231&lt;$C231,$G231+$D232,PMT('Home Loan Extra Payments'!$D$9/12,'Home Loan Extra Payments'!$D$10,-'Home Loan Extra Payments'!$D$8,0,0)))</f>
        <v>8678.23233365534</v>
      </c>
      <c r="D232" s="15">
        <f>$B232*('Home Loan Extra Payments'!$D$9/12)</f>
        <v>591.42333058139548</v>
      </c>
      <c r="E232" s="20"/>
      <c r="F232" s="20">
        <f t="shared" si="12"/>
        <v>8086.809003073944</v>
      </c>
      <c r="G232" s="20">
        <f t="shared" si="13"/>
        <v>75408.249431946591</v>
      </c>
      <c r="H232" s="16">
        <f t="shared" si="14"/>
        <v>7.5408249431946586E-2</v>
      </c>
    </row>
    <row r="233" spans="1:8" s="2" customFormat="1" ht="9.9499999999999993" customHeight="1" x14ac:dyDescent="0.2">
      <c r="A233" s="19">
        <v>232</v>
      </c>
      <c r="B233" s="20">
        <f t="shared" si="15"/>
        <v>75408.249431946591</v>
      </c>
      <c r="C233" s="20">
        <f>IF($G232=0,0,IF($G232&lt;$C232,$G232+$D233,PMT('Home Loan Extra Payments'!$D$9/12,'Home Loan Extra Payments'!$D$10,-'Home Loan Extra Payments'!$D$8,0,0)))</f>
        <v>8678.23233365534</v>
      </c>
      <c r="D233" s="15">
        <f>$B233*('Home Loan Extra Payments'!$D$9/12)</f>
        <v>534.14176680962169</v>
      </c>
      <c r="E233" s="20"/>
      <c r="F233" s="20">
        <f t="shared" si="12"/>
        <v>8144.0905668457181</v>
      </c>
      <c r="G233" s="20">
        <f t="shared" si="13"/>
        <v>67264.158865100879</v>
      </c>
      <c r="H233" s="16">
        <f t="shared" si="14"/>
        <v>6.7264158865100884E-2</v>
      </c>
    </row>
    <row r="234" spans="1:8" s="2" customFormat="1" ht="9.9499999999999993" customHeight="1" x14ac:dyDescent="0.2">
      <c r="A234" s="19">
        <v>233</v>
      </c>
      <c r="B234" s="20">
        <f t="shared" si="15"/>
        <v>67264.158865100879</v>
      </c>
      <c r="C234" s="20">
        <f>IF($G233=0,0,IF($G233&lt;$C233,$G233+$D234,PMT('Home Loan Extra Payments'!$D$9/12,'Home Loan Extra Payments'!$D$10,-'Home Loan Extra Payments'!$D$8,0,0)))</f>
        <v>8678.23233365534</v>
      </c>
      <c r="D234" s="15">
        <f>$B234*('Home Loan Extra Payments'!$D$9/12)</f>
        <v>476.45445862779792</v>
      </c>
      <c r="E234" s="20"/>
      <c r="F234" s="20">
        <f t="shared" si="12"/>
        <v>8201.7778750275429</v>
      </c>
      <c r="G234" s="20">
        <f t="shared" si="13"/>
        <v>59062.380990073332</v>
      </c>
      <c r="H234" s="16">
        <f t="shared" si="14"/>
        <v>5.9062380990073333E-2</v>
      </c>
    </row>
    <row r="235" spans="1:8" s="2" customFormat="1" ht="9.9499999999999993" customHeight="1" x14ac:dyDescent="0.2">
      <c r="A235" s="19">
        <v>234</v>
      </c>
      <c r="B235" s="20">
        <f t="shared" si="15"/>
        <v>59062.380990073332</v>
      </c>
      <c r="C235" s="20">
        <f>IF($G234=0,0,IF($G234&lt;$C234,$G234+$D235,PMT('Home Loan Extra Payments'!$D$9/12,'Home Loan Extra Payments'!$D$10,-'Home Loan Extra Payments'!$D$8,0,0)))</f>
        <v>8678.23233365534</v>
      </c>
      <c r="D235" s="15">
        <f>$B235*('Home Loan Extra Payments'!$D$9/12)</f>
        <v>418.35853201301944</v>
      </c>
      <c r="E235" s="20"/>
      <c r="F235" s="20">
        <f t="shared" si="12"/>
        <v>8259.8738016423213</v>
      </c>
      <c r="G235" s="20">
        <f t="shared" si="13"/>
        <v>50802.507188431009</v>
      </c>
      <c r="H235" s="16">
        <f t="shared" si="14"/>
        <v>5.0802507188431011E-2</v>
      </c>
    </row>
    <row r="236" spans="1:8" s="2" customFormat="1" ht="9.9499999999999993" customHeight="1" x14ac:dyDescent="0.2">
      <c r="A236" s="19">
        <v>235</v>
      </c>
      <c r="B236" s="20">
        <f t="shared" si="15"/>
        <v>50802.507188431009</v>
      </c>
      <c r="C236" s="20">
        <f>IF($G235=0,0,IF($G235&lt;$C235,$G235+$D236,PMT('Home Loan Extra Payments'!$D$9/12,'Home Loan Extra Payments'!$D$10,-'Home Loan Extra Payments'!$D$8,0,0)))</f>
        <v>8678.23233365534</v>
      </c>
      <c r="D236" s="15">
        <f>$B236*('Home Loan Extra Payments'!$D$9/12)</f>
        <v>359.85109258471965</v>
      </c>
      <c r="E236" s="20"/>
      <c r="F236" s="20">
        <f t="shared" si="12"/>
        <v>8318.3812410706196</v>
      </c>
      <c r="G236" s="20">
        <f t="shared" si="13"/>
        <v>42484.125947360386</v>
      </c>
      <c r="H236" s="16">
        <f t="shared" si="14"/>
        <v>4.2484125947360389E-2</v>
      </c>
    </row>
    <row r="237" spans="1:8" s="2" customFormat="1" ht="9.9499999999999993" customHeight="1" x14ac:dyDescent="0.2">
      <c r="A237" s="19">
        <v>236</v>
      </c>
      <c r="B237" s="20">
        <f t="shared" si="15"/>
        <v>42484.125947360386</v>
      </c>
      <c r="C237" s="20">
        <f>IF($G236=0,0,IF($G236&lt;$C236,$G236+$D237,PMT('Home Loan Extra Payments'!$D$9/12,'Home Loan Extra Payments'!$D$10,-'Home Loan Extra Payments'!$D$8,0,0)))</f>
        <v>8678.23233365534</v>
      </c>
      <c r="D237" s="15">
        <f>$B237*('Home Loan Extra Payments'!$D$9/12)</f>
        <v>300.92922546046941</v>
      </c>
      <c r="E237" s="20"/>
      <c r="F237" s="20">
        <f t="shared" si="12"/>
        <v>8377.3031081948702</v>
      </c>
      <c r="G237" s="20">
        <f t="shared" si="13"/>
        <v>34106.822839165514</v>
      </c>
      <c r="H237" s="16">
        <f t="shared" si="14"/>
        <v>3.4106822839165517E-2</v>
      </c>
    </row>
    <row r="238" spans="1:8" s="2" customFormat="1" ht="9.9499999999999993" customHeight="1" x14ac:dyDescent="0.2">
      <c r="A238" s="19">
        <v>237</v>
      </c>
      <c r="B238" s="20">
        <f t="shared" si="15"/>
        <v>34106.822839165514</v>
      </c>
      <c r="C238" s="20">
        <f>IF($G237=0,0,IF($G237&lt;$C237,$G237+$D238,PMT('Home Loan Extra Payments'!$D$9/12,'Home Loan Extra Payments'!$D$10,-'Home Loan Extra Payments'!$D$8,0,0)))</f>
        <v>8678.23233365534</v>
      </c>
      <c r="D238" s="15">
        <f>$B238*('Home Loan Extra Payments'!$D$9/12)</f>
        <v>241.58999511075575</v>
      </c>
      <c r="E238" s="20"/>
      <c r="F238" s="20">
        <f t="shared" si="12"/>
        <v>8436.6423385445851</v>
      </c>
      <c r="G238" s="20">
        <f t="shared" si="13"/>
        <v>25670.180500620929</v>
      </c>
      <c r="H238" s="16">
        <f t="shared" si="14"/>
        <v>2.5670180500620927E-2</v>
      </c>
    </row>
    <row r="239" spans="1:8" s="2" customFormat="1" ht="9.9499999999999993" customHeight="1" x14ac:dyDescent="0.2">
      <c r="A239" s="19">
        <v>238</v>
      </c>
      <c r="B239" s="20">
        <f t="shared" si="15"/>
        <v>25670.180500620929</v>
      </c>
      <c r="C239" s="20">
        <f>IF($G238=0,0,IF($G238&lt;$C238,$G238+$D239,PMT('Home Loan Extra Payments'!$D$9/12,'Home Loan Extra Payments'!$D$10,-'Home Loan Extra Payments'!$D$8,0,0)))</f>
        <v>8678.23233365534</v>
      </c>
      <c r="D239" s="15">
        <f>$B239*('Home Loan Extra Payments'!$D$9/12)</f>
        <v>181.8304452127316</v>
      </c>
      <c r="E239" s="20"/>
      <c r="F239" s="20">
        <f t="shared" si="12"/>
        <v>8496.4018884426077</v>
      </c>
      <c r="G239" s="20">
        <f t="shared" si="13"/>
        <v>17173.778612178321</v>
      </c>
      <c r="H239" s="16">
        <f t="shared" si="14"/>
        <v>1.7173778612178323E-2</v>
      </c>
    </row>
    <row r="240" spans="1:8" s="2" customFormat="1" ht="9.9499999999999993" customHeight="1" x14ac:dyDescent="0.2">
      <c r="A240" s="19">
        <v>239</v>
      </c>
      <c r="B240" s="20">
        <f t="shared" si="15"/>
        <v>17173.778612178321</v>
      </c>
      <c r="C240" s="20">
        <f>IF($G239=0,0,IF($G239&lt;$C239,$G239+$D240,PMT('Home Loan Extra Payments'!$D$9/12,'Home Loan Extra Payments'!$D$10,-'Home Loan Extra Payments'!$D$8,0,0)))</f>
        <v>8678.23233365534</v>
      </c>
      <c r="D240" s="15">
        <f>$B240*('Home Loan Extra Payments'!$D$9/12)</f>
        <v>121.64759850292978</v>
      </c>
      <c r="E240" s="20"/>
      <c r="F240" s="20">
        <f t="shared" si="12"/>
        <v>8556.5847351524098</v>
      </c>
      <c r="G240" s="20">
        <f t="shared" si="13"/>
        <v>8617.1938770259112</v>
      </c>
      <c r="H240" s="16">
        <f t="shared" si="14"/>
        <v>8.6171938770259107E-3</v>
      </c>
    </row>
    <row r="241" spans="1:8" s="2" customFormat="1" ht="9.9499999999999993" customHeight="1" x14ac:dyDescent="0.2">
      <c r="A241" s="19">
        <v>240</v>
      </c>
      <c r="B241" s="20">
        <f t="shared" si="15"/>
        <v>8617.1938770259112</v>
      </c>
      <c r="C241" s="20">
        <f>IF($G240=0,0,IF($G240&lt;$C240,$G240+$D241,PMT('Home Loan Extra Payments'!$D$9/12,'Home Loan Extra Payments'!$D$10,-'Home Loan Extra Payments'!$D$8,0,0)))</f>
        <v>8678.2323336548452</v>
      </c>
      <c r="D241" s="15">
        <f>$B241*('Home Loan Extra Payments'!$D$9/12)</f>
        <v>61.038456628933545</v>
      </c>
      <c r="E241" s="20"/>
      <c r="F241" s="20">
        <f t="shared" si="12"/>
        <v>8617.1938770259112</v>
      </c>
      <c r="G241" s="20">
        <f t="shared" si="13"/>
        <v>0</v>
      </c>
      <c r="H241" s="16">
        <f t="shared" si="14"/>
        <v>0</v>
      </c>
    </row>
    <row r="242" spans="1:8" s="2" customFormat="1" ht="9.9499999999999993" customHeight="1" x14ac:dyDescent="0.2">
      <c r="A242" s="19">
        <v>241</v>
      </c>
      <c r="B242" s="20">
        <f t="shared" si="15"/>
        <v>0</v>
      </c>
      <c r="C242" s="20">
        <f>IF($G241=0,0,IF($G241&lt;$C241,$G241+$D242,PMT('Home Loan Extra Payments'!$D$9/12,'Home Loan Extra Payments'!$D$10,-'Home Loan Extra Payments'!$D$8,0,0)))</f>
        <v>0</v>
      </c>
      <c r="D242" s="15">
        <f>$B242*('Home Loan Extra Payments'!$D$9/12)</f>
        <v>0</v>
      </c>
      <c r="E242" s="20"/>
      <c r="F242" s="20">
        <f t="shared" si="12"/>
        <v>0</v>
      </c>
      <c r="G242" s="20">
        <f t="shared" si="13"/>
        <v>0</v>
      </c>
      <c r="H242" s="16">
        <f t="shared" si="14"/>
        <v>0</v>
      </c>
    </row>
    <row r="243" spans="1:8" s="2" customFormat="1" ht="9.9499999999999993" customHeight="1" x14ac:dyDescent="0.2">
      <c r="A243" s="19">
        <v>242</v>
      </c>
      <c r="B243" s="20">
        <f t="shared" si="15"/>
        <v>0</v>
      </c>
      <c r="C243" s="20">
        <f>IF($G242=0,0,IF($G242&lt;$C242,$G242+$D243,PMT('Home Loan Extra Payments'!$D$9/12,'Home Loan Extra Payments'!$D$10,-'Home Loan Extra Payments'!$D$8,0,0)))</f>
        <v>0</v>
      </c>
      <c r="D243" s="15">
        <f>$B243*('Home Loan Extra Payments'!$D$9/12)</f>
        <v>0</v>
      </c>
      <c r="E243" s="20"/>
      <c r="F243" s="20">
        <f t="shared" si="12"/>
        <v>0</v>
      </c>
      <c r="G243" s="20">
        <f t="shared" si="13"/>
        <v>0</v>
      </c>
      <c r="H243" s="16">
        <f t="shared" si="14"/>
        <v>0</v>
      </c>
    </row>
    <row r="244" spans="1:8" s="2" customFormat="1" ht="9.9499999999999993" customHeight="1" x14ac:dyDescent="0.2">
      <c r="A244" s="19">
        <v>243</v>
      </c>
      <c r="B244" s="20">
        <f t="shared" si="15"/>
        <v>0</v>
      </c>
      <c r="C244" s="20">
        <f>IF($G243=0,0,IF($G243&lt;$C243,$G243+$D244,PMT('Home Loan Extra Payments'!$D$9/12,'Home Loan Extra Payments'!$D$10,-'Home Loan Extra Payments'!$D$8,0,0)))</f>
        <v>0</v>
      </c>
      <c r="D244" s="15">
        <f>$B244*('Home Loan Extra Payments'!$D$9/12)</f>
        <v>0</v>
      </c>
      <c r="E244" s="20"/>
      <c r="F244" s="20">
        <f t="shared" si="12"/>
        <v>0</v>
      </c>
      <c r="G244" s="20">
        <f t="shared" si="13"/>
        <v>0</v>
      </c>
      <c r="H244" s="16">
        <f t="shared" si="14"/>
        <v>0</v>
      </c>
    </row>
    <row r="245" spans="1:8" s="2" customFormat="1" ht="9.9499999999999993" customHeight="1" x14ac:dyDescent="0.2">
      <c r="A245" s="19">
        <v>244</v>
      </c>
      <c r="B245" s="20">
        <f t="shared" si="15"/>
        <v>0</v>
      </c>
      <c r="C245" s="20">
        <f>IF($G244=0,0,IF($G244&lt;$C244,$G244+$D245,PMT('Home Loan Extra Payments'!$D$9/12,'Home Loan Extra Payments'!$D$10,-'Home Loan Extra Payments'!$D$8,0,0)))</f>
        <v>0</v>
      </c>
      <c r="D245" s="15">
        <f>$B245*('Home Loan Extra Payments'!$D$9/12)</f>
        <v>0</v>
      </c>
      <c r="E245" s="20"/>
      <c r="F245" s="20">
        <f t="shared" si="12"/>
        <v>0</v>
      </c>
      <c r="G245" s="20">
        <f t="shared" si="13"/>
        <v>0</v>
      </c>
      <c r="H245" s="16">
        <f t="shared" si="14"/>
        <v>0</v>
      </c>
    </row>
    <row r="246" spans="1:8" s="2" customFormat="1" ht="9.9499999999999993" customHeight="1" x14ac:dyDescent="0.2">
      <c r="A246" s="19">
        <v>245</v>
      </c>
      <c r="B246" s="20">
        <f t="shared" si="15"/>
        <v>0</v>
      </c>
      <c r="C246" s="20">
        <f>IF($G245=0,0,IF($G245&lt;$C245,$G245+$D246,PMT('Home Loan Extra Payments'!$D$9/12,'Home Loan Extra Payments'!$D$10,-'Home Loan Extra Payments'!$D$8,0,0)))</f>
        <v>0</v>
      </c>
      <c r="D246" s="15">
        <f>$B246*('Home Loan Extra Payments'!$D$9/12)</f>
        <v>0</v>
      </c>
      <c r="E246" s="20"/>
      <c r="F246" s="20">
        <f t="shared" si="12"/>
        <v>0</v>
      </c>
      <c r="G246" s="20">
        <f t="shared" si="13"/>
        <v>0</v>
      </c>
      <c r="H246" s="16">
        <f t="shared" si="14"/>
        <v>0</v>
      </c>
    </row>
    <row r="247" spans="1:8" s="2" customFormat="1" ht="9.9499999999999993" customHeight="1" x14ac:dyDescent="0.2">
      <c r="A247" s="19">
        <v>246</v>
      </c>
      <c r="B247" s="20">
        <f t="shared" si="15"/>
        <v>0</v>
      </c>
      <c r="C247" s="20">
        <f>IF($G246=0,0,IF($G246&lt;$C246,$G246+$D247,PMT('Home Loan Extra Payments'!$D$9/12,'Home Loan Extra Payments'!$D$10,-'Home Loan Extra Payments'!$D$8,0,0)))</f>
        <v>0</v>
      </c>
      <c r="D247" s="15">
        <f>$B247*('Home Loan Extra Payments'!$D$9/12)</f>
        <v>0</v>
      </c>
      <c r="E247" s="20"/>
      <c r="F247" s="20">
        <f t="shared" si="12"/>
        <v>0</v>
      </c>
      <c r="G247" s="20">
        <f t="shared" si="13"/>
        <v>0</v>
      </c>
      <c r="H247" s="16">
        <f t="shared" si="14"/>
        <v>0</v>
      </c>
    </row>
    <row r="248" spans="1:8" s="2" customFormat="1" ht="9.9499999999999993" customHeight="1" x14ac:dyDescent="0.2">
      <c r="A248" s="19">
        <v>247</v>
      </c>
      <c r="B248" s="20">
        <f t="shared" si="15"/>
        <v>0</v>
      </c>
      <c r="C248" s="20">
        <f>IF($G247=0,0,IF($G247&lt;$C247,$G247+$D248,PMT('Home Loan Extra Payments'!$D$9/12,'Home Loan Extra Payments'!$D$10,-'Home Loan Extra Payments'!$D$8,0,0)))</f>
        <v>0</v>
      </c>
      <c r="D248" s="15">
        <f>$B248*('Home Loan Extra Payments'!$D$9/12)</f>
        <v>0</v>
      </c>
      <c r="E248" s="20"/>
      <c r="F248" s="20">
        <f t="shared" si="12"/>
        <v>0</v>
      </c>
      <c r="G248" s="20">
        <f t="shared" si="13"/>
        <v>0</v>
      </c>
      <c r="H248" s="16">
        <f t="shared" si="14"/>
        <v>0</v>
      </c>
    </row>
    <row r="249" spans="1:8" s="2" customFormat="1" ht="9.9499999999999993" customHeight="1" x14ac:dyDescent="0.2">
      <c r="A249" s="19">
        <v>248</v>
      </c>
      <c r="B249" s="20">
        <f t="shared" si="15"/>
        <v>0</v>
      </c>
      <c r="C249" s="20">
        <f>IF($G248=0,0,IF($G248&lt;$C248,$G248+$D249,PMT('Home Loan Extra Payments'!$D$9/12,'Home Loan Extra Payments'!$D$10,-'Home Loan Extra Payments'!$D$8,0,0)))</f>
        <v>0</v>
      </c>
      <c r="D249" s="15">
        <f>$B249*('Home Loan Extra Payments'!$D$9/12)</f>
        <v>0</v>
      </c>
      <c r="E249" s="20"/>
      <c r="F249" s="20">
        <f t="shared" si="12"/>
        <v>0</v>
      </c>
      <c r="G249" s="20">
        <f t="shared" si="13"/>
        <v>0</v>
      </c>
      <c r="H249" s="16">
        <f t="shared" si="14"/>
        <v>0</v>
      </c>
    </row>
    <row r="250" spans="1:8" s="2" customFormat="1" ht="9.9499999999999993" customHeight="1" x14ac:dyDescent="0.2">
      <c r="A250" s="19">
        <v>249</v>
      </c>
      <c r="B250" s="20">
        <f t="shared" si="15"/>
        <v>0</v>
      </c>
      <c r="C250" s="20">
        <f>IF($G249=0,0,IF($G249&lt;$C249,$G249+$D250,PMT('Home Loan Extra Payments'!$D$9/12,'Home Loan Extra Payments'!$D$10,-'Home Loan Extra Payments'!$D$8,0,0)))</f>
        <v>0</v>
      </c>
      <c r="D250" s="15">
        <f>$B250*('Home Loan Extra Payments'!$D$9/12)</f>
        <v>0</v>
      </c>
      <c r="E250" s="20"/>
      <c r="F250" s="20">
        <f t="shared" si="12"/>
        <v>0</v>
      </c>
      <c r="G250" s="20">
        <f t="shared" si="13"/>
        <v>0</v>
      </c>
      <c r="H250" s="16">
        <f t="shared" si="14"/>
        <v>0</v>
      </c>
    </row>
    <row r="251" spans="1:8" s="2" customFormat="1" ht="9.9499999999999993" customHeight="1" x14ac:dyDescent="0.2">
      <c r="A251" s="19">
        <v>250</v>
      </c>
      <c r="B251" s="20">
        <f t="shared" si="15"/>
        <v>0</v>
      </c>
      <c r="C251" s="20">
        <f>IF($G250=0,0,IF($G250&lt;$C250,$G250+$D251,PMT('Home Loan Extra Payments'!$D$9/12,'Home Loan Extra Payments'!$D$10,-'Home Loan Extra Payments'!$D$8,0,0)))</f>
        <v>0</v>
      </c>
      <c r="D251" s="15">
        <f>$B251*('Home Loan Extra Payments'!$D$9/12)</f>
        <v>0</v>
      </c>
      <c r="E251" s="20"/>
      <c r="F251" s="20">
        <f t="shared" si="12"/>
        <v>0</v>
      </c>
      <c r="G251" s="20">
        <f t="shared" si="13"/>
        <v>0</v>
      </c>
      <c r="H251" s="16">
        <f t="shared" si="14"/>
        <v>0</v>
      </c>
    </row>
    <row r="252" spans="1:8" s="2" customFormat="1" ht="9.9499999999999993" customHeight="1" x14ac:dyDescent="0.2">
      <c r="A252" s="19">
        <v>251</v>
      </c>
      <c r="B252" s="20">
        <f t="shared" si="15"/>
        <v>0</v>
      </c>
      <c r="C252" s="20">
        <f>IF($G251=0,0,IF($G251&lt;$C251,$G251+$D252,PMT('Home Loan Extra Payments'!$D$9/12,'Home Loan Extra Payments'!$D$10,-'Home Loan Extra Payments'!$D$8,0,0)))</f>
        <v>0</v>
      </c>
      <c r="D252" s="15">
        <f>$B252*('Home Loan Extra Payments'!$D$9/12)</f>
        <v>0</v>
      </c>
      <c r="E252" s="20"/>
      <c r="F252" s="20">
        <f t="shared" si="12"/>
        <v>0</v>
      </c>
      <c r="G252" s="20">
        <f t="shared" si="13"/>
        <v>0</v>
      </c>
      <c r="H252" s="16">
        <f t="shared" si="14"/>
        <v>0</v>
      </c>
    </row>
    <row r="253" spans="1:8" s="2" customFormat="1" ht="9.9499999999999993" customHeight="1" x14ac:dyDescent="0.2">
      <c r="A253" s="19">
        <v>252</v>
      </c>
      <c r="B253" s="20">
        <f t="shared" si="15"/>
        <v>0</v>
      </c>
      <c r="C253" s="20">
        <f>IF($G252=0,0,IF($G252&lt;$C252,$G252+$D253,PMT('Home Loan Extra Payments'!$D$9/12,'Home Loan Extra Payments'!$D$10,-'Home Loan Extra Payments'!$D$8,0,0)))</f>
        <v>0</v>
      </c>
      <c r="D253" s="15">
        <f>$B253*('Home Loan Extra Payments'!$D$9/12)</f>
        <v>0</v>
      </c>
      <c r="E253" s="20"/>
      <c r="F253" s="20">
        <f t="shared" si="12"/>
        <v>0</v>
      </c>
      <c r="G253" s="20">
        <f t="shared" si="13"/>
        <v>0</v>
      </c>
      <c r="H253" s="16">
        <f t="shared" si="14"/>
        <v>0</v>
      </c>
    </row>
    <row r="254" spans="1:8" s="2" customFormat="1" ht="9.9499999999999993" customHeight="1" x14ac:dyDescent="0.2">
      <c r="A254" s="19">
        <v>253</v>
      </c>
      <c r="B254" s="20">
        <f t="shared" si="15"/>
        <v>0</v>
      </c>
      <c r="C254" s="20">
        <f>IF($G253=0,0,IF($G253&lt;$C253,$G253+$D254,PMT('Home Loan Extra Payments'!$D$9/12,'Home Loan Extra Payments'!$D$10,-'Home Loan Extra Payments'!$D$8,0,0)))</f>
        <v>0</v>
      </c>
      <c r="D254" s="15">
        <f>$B254*('Home Loan Extra Payments'!$D$9/12)</f>
        <v>0</v>
      </c>
      <c r="E254" s="20"/>
      <c r="F254" s="20">
        <f t="shared" si="12"/>
        <v>0</v>
      </c>
      <c r="G254" s="20">
        <f t="shared" si="13"/>
        <v>0</v>
      </c>
      <c r="H254" s="16">
        <f t="shared" si="14"/>
        <v>0</v>
      </c>
    </row>
    <row r="255" spans="1:8" s="2" customFormat="1" ht="9.9499999999999993" customHeight="1" x14ac:dyDescent="0.2">
      <c r="A255" s="19">
        <v>254</v>
      </c>
      <c r="B255" s="20">
        <f t="shared" si="15"/>
        <v>0</v>
      </c>
      <c r="C255" s="20">
        <f>IF($G254=0,0,IF($G254&lt;$C254,$G254+$D255,PMT('Home Loan Extra Payments'!$D$9/12,'Home Loan Extra Payments'!$D$10,-'Home Loan Extra Payments'!$D$8,0,0)))</f>
        <v>0</v>
      </c>
      <c r="D255" s="15">
        <f>$B255*('Home Loan Extra Payments'!$D$9/12)</f>
        <v>0</v>
      </c>
      <c r="E255" s="20"/>
      <c r="F255" s="20">
        <f t="shared" si="12"/>
        <v>0</v>
      </c>
      <c r="G255" s="20">
        <f t="shared" si="13"/>
        <v>0</v>
      </c>
      <c r="H255" s="16">
        <f t="shared" si="14"/>
        <v>0</v>
      </c>
    </row>
    <row r="256" spans="1:8" s="2" customFormat="1" ht="9.9499999999999993" customHeight="1" x14ac:dyDescent="0.2">
      <c r="A256" s="19">
        <v>255</v>
      </c>
      <c r="B256" s="20">
        <f t="shared" si="15"/>
        <v>0</v>
      </c>
      <c r="C256" s="20">
        <f>IF($G255=0,0,IF($G255&lt;$C255,$G255+$D256,PMT('Home Loan Extra Payments'!$D$9/12,'Home Loan Extra Payments'!$D$10,-'Home Loan Extra Payments'!$D$8,0,0)))</f>
        <v>0</v>
      </c>
      <c r="D256" s="15">
        <f>$B256*('Home Loan Extra Payments'!$D$9/12)</f>
        <v>0</v>
      </c>
      <c r="E256" s="20"/>
      <c r="F256" s="20">
        <f t="shared" si="12"/>
        <v>0</v>
      </c>
      <c r="G256" s="20">
        <f t="shared" si="13"/>
        <v>0</v>
      </c>
      <c r="H256" s="16">
        <f t="shared" si="14"/>
        <v>0</v>
      </c>
    </row>
    <row r="257" spans="1:8" s="2" customFormat="1" ht="9.9499999999999993" customHeight="1" x14ac:dyDescent="0.2">
      <c r="A257" s="19">
        <v>256</v>
      </c>
      <c r="B257" s="20">
        <f t="shared" si="15"/>
        <v>0</v>
      </c>
      <c r="C257" s="20">
        <f>IF($G256=0,0,IF($G256&lt;$C256,$G256+$D257,PMT('Home Loan Extra Payments'!$D$9/12,'Home Loan Extra Payments'!$D$10,-'Home Loan Extra Payments'!$D$8,0,0)))</f>
        <v>0</v>
      </c>
      <c r="D257" s="15">
        <f>$B257*('Home Loan Extra Payments'!$D$9/12)</f>
        <v>0</v>
      </c>
      <c r="E257" s="20"/>
      <c r="F257" s="20">
        <f t="shared" si="12"/>
        <v>0</v>
      </c>
      <c r="G257" s="20">
        <f t="shared" si="13"/>
        <v>0</v>
      </c>
      <c r="H257" s="16">
        <f t="shared" si="14"/>
        <v>0</v>
      </c>
    </row>
    <row r="258" spans="1:8" s="2" customFormat="1" ht="9.9499999999999993" customHeight="1" x14ac:dyDescent="0.2">
      <c r="A258" s="19">
        <v>257</v>
      </c>
      <c r="B258" s="20">
        <f t="shared" si="15"/>
        <v>0</v>
      </c>
      <c r="C258" s="20">
        <f>IF($G257=0,0,IF($G257&lt;$C257,$G257+$D258,PMT('Home Loan Extra Payments'!$D$9/12,'Home Loan Extra Payments'!$D$10,-'Home Loan Extra Payments'!$D$8,0,0)))</f>
        <v>0</v>
      </c>
      <c r="D258" s="15">
        <f>$B258*('Home Loan Extra Payments'!$D$9/12)</f>
        <v>0</v>
      </c>
      <c r="E258" s="20"/>
      <c r="F258" s="20">
        <f t="shared" ref="F258:F321" si="16">$C258-$D258</f>
        <v>0</v>
      </c>
      <c r="G258" s="20">
        <f t="shared" ref="G258:G321" si="17">IF(ROUND($B258-$F258,2)=0,0,$B258-$F258)</f>
        <v>0</v>
      </c>
      <c r="H258" s="16">
        <f t="shared" ref="H258:H321" si="18">IF($B258=0,0,$G258/$B$2)</f>
        <v>0</v>
      </c>
    </row>
    <row r="259" spans="1:8" s="2" customFormat="1" ht="9.9499999999999993" customHeight="1" x14ac:dyDescent="0.2">
      <c r="A259" s="19">
        <v>258</v>
      </c>
      <c r="B259" s="20">
        <f t="shared" ref="B259:B322" si="19">$G258</f>
        <v>0</v>
      </c>
      <c r="C259" s="20">
        <f>IF($G258=0,0,IF($G258&lt;$C258,$G258+$D259,PMT('Home Loan Extra Payments'!$D$9/12,'Home Loan Extra Payments'!$D$10,-'Home Loan Extra Payments'!$D$8,0,0)))</f>
        <v>0</v>
      </c>
      <c r="D259" s="15">
        <f>$B259*('Home Loan Extra Payments'!$D$9/12)</f>
        <v>0</v>
      </c>
      <c r="E259" s="20"/>
      <c r="F259" s="20">
        <f t="shared" si="16"/>
        <v>0</v>
      </c>
      <c r="G259" s="20">
        <f t="shared" si="17"/>
        <v>0</v>
      </c>
      <c r="H259" s="16">
        <f t="shared" si="18"/>
        <v>0</v>
      </c>
    </row>
    <row r="260" spans="1:8" s="2" customFormat="1" ht="9.9499999999999993" customHeight="1" x14ac:dyDescent="0.2">
      <c r="A260" s="19">
        <v>259</v>
      </c>
      <c r="B260" s="20">
        <f t="shared" si="19"/>
        <v>0</v>
      </c>
      <c r="C260" s="20">
        <f>IF($G259=0,0,IF($G259&lt;$C259,$G259+$D260,PMT('Home Loan Extra Payments'!$D$9/12,'Home Loan Extra Payments'!$D$10,-'Home Loan Extra Payments'!$D$8,0,0)))</f>
        <v>0</v>
      </c>
      <c r="D260" s="15">
        <f>$B260*('Home Loan Extra Payments'!$D$9/12)</f>
        <v>0</v>
      </c>
      <c r="E260" s="20"/>
      <c r="F260" s="20">
        <f t="shared" si="16"/>
        <v>0</v>
      </c>
      <c r="G260" s="20">
        <f t="shared" si="17"/>
        <v>0</v>
      </c>
      <c r="H260" s="16">
        <f t="shared" si="18"/>
        <v>0</v>
      </c>
    </row>
    <row r="261" spans="1:8" s="2" customFormat="1" ht="9.9499999999999993" customHeight="1" x14ac:dyDescent="0.2">
      <c r="A261" s="19">
        <v>260</v>
      </c>
      <c r="B261" s="20">
        <f t="shared" si="19"/>
        <v>0</v>
      </c>
      <c r="C261" s="20">
        <f>IF($G260=0,0,IF($G260&lt;$C260,$G260+$D261,PMT('Home Loan Extra Payments'!$D$9/12,'Home Loan Extra Payments'!$D$10,-'Home Loan Extra Payments'!$D$8,0,0)))</f>
        <v>0</v>
      </c>
      <c r="D261" s="15">
        <f>$B261*('Home Loan Extra Payments'!$D$9/12)</f>
        <v>0</v>
      </c>
      <c r="E261" s="20"/>
      <c r="F261" s="20">
        <f t="shared" si="16"/>
        <v>0</v>
      </c>
      <c r="G261" s="20">
        <f t="shared" si="17"/>
        <v>0</v>
      </c>
      <c r="H261" s="16">
        <f t="shared" si="18"/>
        <v>0</v>
      </c>
    </row>
    <row r="262" spans="1:8" s="2" customFormat="1" ht="9.9499999999999993" customHeight="1" x14ac:dyDescent="0.2">
      <c r="A262" s="19">
        <v>261</v>
      </c>
      <c r="B262" s="20">
        <f t="shared" si="19"/>
        <v>0</v>
      </c>
      <c r="C262" s="20">
        <f>IF($G261=0,0,IF($G261&lt;$C261,$G261+$D262,PMT('Home Loan Extra Payments'!$D$9/12,'Home Loan Extra Payments'!$D$10,-'Home Loan Extra Payments'!$D$8,0,0)))</f>
        <v>0</v>
      </c>
      <c r="D262" s="15">
        <f>$B262*('Home Loan Extra Payments'!$D$9/12)</f>
        <v>0</v>
      </c>
      <c r="E262" s="20"/>
      <c r="F262" s="20">
        <f t="shared" si="16"/>
        <v>0</v>
      </c>
      <c r="G262" s="20">
        <f t="shared" si="17"/>
        <v>0</v>
      </c>
      <c r="H262" s="16">
        <f t="shared" si="18"/>
        <v>0</v>
      </c>
    </row>
    <row r="263" spans="1:8" s="2" customFormat="1" ht="9.9499999999999993" customHeight="1" x14ac:dyDescent="0.2">
      <c r="A263" s="19">
        <v>262</v>
      </c>
      <c r="B263" s="20">
        <f t="shared" si="19"/>
        <v>0</v>
      </c>
      <c r="C263" s="20">
        <f>IF($G262=0,0,IF($G262&lt;$C262,$G262+$D263,PMT('Home Loan Extra Payments'!$D$9/12,'Home Loan Extra Payments'!$D$10,-'Home Loan Extra Payments'!$D$8,0,0)))</f>
        <v>0</v>
      </c>
      <c r="D263" s="15">
        <f>$B263*('Home Loan Extra Payments'!$D$9/12)</f>
        <v>0</v>
      </c>
      <c r="E263" s="20"/>
      <c r="F263" s="20">
        <f t="shared" si="16"/>
        <v>0</v>
      </c>
      <c r="G263" s="20">
        <f t="shared" si="17"/>
        <v>0</v>
      </c>
      <c r="H263" s="16">
        <f t="shared" si="18"/>
        <v>0</v>
      </c>
    </row>
    <row r="264" spans="1:8" s="2" customFormat="1" ht="9.9499999999999993" customHeight="1" x14ac:dyDescent="0.2">
      <c r="A264" s="19">
        <v>263</v>
      </c>
      <c r="B264" s="20">
        <f t="shared" si="19"/>
        <v>0</v>
      </c>
      <c r="C264" s="20">
        <f>IF($G263=0,0,IF($G263&lt;$C263,$G263+$D264,PMT('Home Loan Extra Payments'!$D$9/12,'Home Loan Extra Payments'!$D$10,-'Home Loan Extra Payments'!$D$8,0,0)))</f>
        <v>0</v>
      </c>
      <c r="D264" s="15">
        <f>$B264*('Home Loan Extra Payments'!$D$9/12)</f>
        <v>0</v>
      </c>
      <c r="E264" s="20"/>
      <c r="F264" s="20">
        <f t="shared" si="16"/>
        <v>0</v>
      </c>
      <c r="G264" s="20">
        <f t="shared" si="17"/>
        <v>0</v>
      </c>
      <c r="H264" s="16">
        <f t="shared" si="18"/>
        <v>0</v>
      </c>
    </row>
    <row r="265" spans="1:8" s="2" customFormat="1" ht="9.9499999999999993" customHeight="1" x14ac:dyDescent="0.2">
      <c r="A265" s="19">
        <v>264</v>
      </c>
      <c r="B265" s="20">
        <f t="shared" si="19"/>
        <v>0</v>
      </c>
      <c r="C265" s="20">
        <f>IF($G264=0,0,IF($G264&lt;$C264,$G264+$D265,PMT('Home Loan Extra Payments'!$D$9/12,'Home Loan Extra Payments'!$D$10,-'Home Loan Extra Payments'!$D$8,0,0)))</f>
        <v>0</v>
      </c>
      <c r="D265" s="15">
        <f>$B265*('Home Loan Extra Payments'!$D$9/12)</f>
        <v>0</v>
      </c>
      <c r="E265" s="20"/>
      <c r="F265" s="20">
        <f t="shared" si="16"/>
        <v>0</v>
      </c>
      <c r="G265" s="20">
        <f t="shared" si="17"/>
        <v>0</v>
      </c>
      <c r="H265" s="16">
        <f t="shared" si="18"/>
        <v>0</v>
      </c>
    </row>
    <row r="266" spans="1:8" s="2" customFormat="1" ht="9.9499999999999993" customHeight="1" x14ac:dyDescent="0.2">
      <c r="A266" s="19">
        <v>265</v>
      </c>
      <c r="B266" s="20">
        <f t="shared" si="19"/>
        <v>0</v>
      </c>
      <c r="C266" s="20">
        <f>IF($G265=0,0,IF($G265&lt;$C265,$G265+$D266,PMT('Home Loan Extra Payments'!$D$9/12,'Home Loan Extra Payments'!$D$10,-'Home Loan Extra Payments'!$D$8,0,0)))</f>
        <v>0</v>
      </c>
      <c r="D266" s="15">
        <f>$B266*('Home Loan Extra Payments'!$D$9/12)</f>
        <v>0</v>
      </c>
      <c r="E266" s="20"/>
      <c r="F266" s="20">
        <f t="shared" si="16"/>
        <v>0</v>
      </c>
      <c r="G266" s="20">
        <f t="shared" si="17"/>
        <v>0</v>
      </c>
      <c r="H266" s="16">
        <f t="shared" si="18"/>
        <v>0</v>
      </c>
    </row>
    <row r="267" spans="1:8" s="2" customFormat="1" ht="9.9499999999999993" customHeight="1" x14ac:dyDescent="0.2">
      <c r="A267" s="19">
        <v>266</v>
      </c>
      <c r="B267" s="20">
        <f t="shared" si="19"/>
        <v>0</v>
      </c>
      <c r="C267" s="20">
        <f>IF($G266=0,0,IF($G266&lt;$C266,$G266+$D267,PMT('Home Loan Extra Payments'!$D$9/12,'Home Loan Extra Payments'!$D$10,-'Home Loan Extra Payments'!$D$8,0,0)))</f>
        <v>0</v>
      </c>
      <c r="D267" s="15">
        <f>$B267*('Home Loan Extra Payments'!$D$9/12)</f>
        <v>0</v>
      </c>
      <c r="E267" s="20"/>
      <c r="F267" s="20">
        <f t="shared" si="16"/>
        <v>0</v>
      </c>
      <c r="G267" s="20">
        <f t="shared" si="17"/>
        <v>0</v>
      </c>
      <c r="H267" s="16">
        <f t="shared" si="18"/>
        <v>0</v>
      </c>
    </row>
    <row r="268" spans="1:8" s="2" customFormat="1" ht="9.9499999999999993" customHeight="1" x14ac:dyDescent="0.2">
      <c r="A268" s="19">
        <v>267</v>
      </c>
      <c r="B268" s="20">
        <f t="shared" si="19"/>
        <v>0</v>
      </c>
      <c r="C268" s="20">
        <f>IF($G267=0,0,IF($G267&lt;$C267,$G267+$D268,PMT('Home Loan Extra Payments'!$D$9/12,'Home Loan Extra Payments'!$D$10,-'Home Loan Extra Payments'!$D$8,0,0)))</f>
        <v>0</v>
      </c>
      <c r="D268" s="15">
        <f>$B268*('Home Loan Extra Payments'!$D$9/12)</f>
        <v>0</v>
      </c>
      <c r="E268" s="20"/>
      <c r="F268" s="20">
        <f t="shared" si="16"/>
        <v>0</v>
      </c>
      <c r="G268" s="20">
        <f t="shared" si="17"/>
        <v>0</v>
      </c>
      <c r="H268" s="16">
        <f t="shared" si="18"/>
        <v>0</v>
      </c>
    </row>
    <row r="269" spans="1:8" s="2" customFormat="1" ht="9.9499999999999993" customHeight="1" x14ac:dyDescent="0.2">
      <c r="A269" s="19">
        <v>268</v>
      </c>
      <c r="B269" s="20">
        <f t="shared" si="19"/>
        <v>0</v>
      </c>
      <c r="C269" s="20">
        <f>IF($G268=0,0,IF($G268&lt;$C268,$G268+$D269,PMT('Home Loan Extra Payments'!$D$9/12,'Home Loan Extra Payments'!$D$10,-'Home Loan Extra Payments'!$D$8,0,0)))</f>
        <v>0</v>
      </c>
      <c r="D269" s="15">
        <f>$B269*('Home Loan Extra Payments'!$D$9/12)</f>
        <v>0</v>
      </c>
      <c r="E269" s="20"/>
      <c r="F269" s="20">
        <f t="shared" si="16"/>
        <v>0</v>
      </c>
      <c r="G269" s="20">
        <f t="shared" si="17"/>
        <v>0</v>
      </c>
      <c r="H269" s="16">
        <f t="shared" si="18"/>
        <v>0</v>
      </c>
    </row>
    <row r="270" spans="1:8" s="2" customFormat="1" ht="9.9499999999999993" customHeight="1" x14ac:dyDescent="0.2">
      <c r="A270" s="19">
        <v>269</v>
      </c>
      <c r="B270" s="20">
        <f t="shared" si="19"/>
        <v>0</v>
      </c>
      <c r="C270" s="20">
        <f>IF($G269=0,0,IF($G269&lt;$C269,$G269+$D270,PMT('Home Loan Extra Payments'!$D$9/12,'Home Loan Extra Payments'!$D$10,-'Home Loan Extra Payments'!$D$8,0,0)))</f>
        <v>0</v>
      </c>
      <c r="D270" s="15">
        <f>$B270*('Home Loan Extra Payments'!$D$9/12)</f>
        <v>0</v>
      </c>
      <c r="E270" s="20"/>
      <c r="F270" s="20">
        <f t="shared" si="16"/>
        <v>0</v>
      </c>
      <c r="G270" s="20">
        <f t="shared" si="17"/>
        <v>0</v>
      </c>
      <c r="H270" s="16">
        <f t="shared" si="18"/>
        <v>0</v>
      </c>
    </row>
    <row r="271" spans="1:8" s="2" customFormat="1" ht="9.9499999999999993" customHeight="1" x14ac:dyDescent="0.2">
      <c r="A271" s="19">
        <v>270</v>
      </c>
      <c r="B271" s="20">
        <f t="shared" si="19"/>
        <v>0</v>
      </c>
      <c r="C271" s="20">
        <f>IF($G270=0,0,IF($G270&lt;$C270,$G270+$D271,PMT('Home Loan Extra Payments'!$D$9/12,'Home Loan Extra Payments'!$D$10,-'Home Loan Extra Payments'!$D$8,0,0)))</f>
        <v>0</v>
      </c>
      <c r="D271" s="15">
        <f>$B271*('Home Loan Extra Payments'!$D$9/12)</f>
        <v>0</v>
      </c>
      <c r="E271" s="20"/>
      <c r="F271" s="20">
        <f t="shared" si="16"/>
        <v>0</v>
      </c>
      <c r="G271" s="20">
        <f t="shared" si="17"/>
        <v>0</v>
      </c>
      <c r="H271" s="16">
        <f t="shared" si="18"/>
        <v>0</v>
      </c>
    </row>
    <row r="272" spans="1:8" s="2" customFormat="1" ht="9.9499999999999993" customHeight="1" x14ac:dyDescent="0.2">
      <c r="A272" s="19">
        <v>271</v>
      </c>
      <c r="B272" s="20">
        <f t="shared" si="19"/>
        <v>0</v>
      </c>
      <c r="C272" s="20">
        <f>IF($G271=0,0,IF($G271&lt;$C271,$G271+$D272,PMT('Home Loan Extra Payments'!$D$9/12,'Home Loan Extra Payments'!$D$10,-'Home Loan Extra Payments'!$D$8,0,0)))</f>
        <v>0</v>
      </c>
      <c r="D272" s="15">
        <f>$B272*('Home Loan Extra Payments'!$D$9/12)</f>
        <v>0</v>
      </c>
      <c r="E272" s="20"/>
      <c r="F272" s="20">
        <f t="shared" si="16"/>
        <v>0</v>
      </c>
      <c r="G272" s="20">
        <f t="shared" si="17"/>
        <v>0</v>
      </c>
      <c r="H272" s="16">
        <f t="shared" si="18"/>
        <v>0</v>
      </c>
    </row>
    <row r="273" spans="1:8" s="2" customFormat="1" ht="9.9499999999999993" customHeight="1" x14ac:dyDescent="0.2">
      <c r="A273" s="19">
        <v>272</v>
      </c>
      <c r="B273" s="20">
        <f t="shared" si="19"/>
        <v>0</v>
      </c>
      <c r="C273" s="20">
        <f>IF($G272=0,0,IF($G272&lt;$C272,$G272+$D273,PMT('Home Loan Extra Payments'!$D$9/12,'Home Loan Extra Payments'!$D$10,-'Home Loan Extra Payments'!$D$8,0,0)))</f>
        <v>0</v>
      </c>
      <c r="D273" s="15">
        <f>$B273*('Home Loan Extra Payments'!$D$9/12)</f>
        <v>0</v>
      </c>
      <c r="E273" s="20"/>
      <c r="F273" s="20">
        <f t="shared" si="16"/>
        <v>0</v>
      </c>
      <c r="G273" s="20">
        <f t="shared" si="17"/>
        <v>0</v>
      </c>
      <c r="H273" s="16">
        <f t="shared" si="18"/>
        <v>0</v>
      </c>
    </row>
    <row r="274" spans="1:8" s="2" customFormat="1" ht="9.9499999999999993" customHeight="1" x14ac:dyDescent="0.2">
      <c r="A274" s="19">
        <v>273</v>
      </c>
      <c r="B274" s="20">
        <f t="shared" si="19"/>
        <v>0</v>
      </c>
      <c r="C274" s="20">
        <f>IF($G273=0,0,IF($G273&lt;$C273,$G273+$D274,PMT('Home Loan Extra Payments'!$D$9/12,'Home Loan Extra Payments'!$D$10,-'Home Loan Extra Payments'!$D$8,0,0)))</f>
        <v>0</v>
      </c>
      <c r="D274" s="15">
        <f>$B274*('Home Loan Extra Payments'!$D$9/12)</f>
        <v>0</v>
      </c>
      <c r="E274" s="20"/>
      <c r="F274" s="20">
        <f t="shared" si="16"/>
        <v>0</v>
      </c>
      <c r="G274" s="20">
        <f t="shared" si="17"/>
        <v>0</v>
      </c>
      <c r="H274" s="16">
        <f t="shared" si="18"/>
        <v>0</v>
      </c>
    </row>
    <row r="275" spans="1:8" s="2" customFormat="1" ht="9.9499999999999993" customHeight="1" x14ac:dyDescent="0.2">
      <c r="A275" s="19">
        <v>274</v>
      </c>
      <c r="B275" s="20">
        <f t="shared" si="19"/>
        <v>0</v>
      </c>
      <c r="C275" s="20">
        <f>IF($G274=0,0,IF($G274&lt;$C274,$G274+$D275,PMT('Home Loan Extra Payments'!$D$9/12,'Home Loan Extra Payments'!$D$10,-'Home Loan Extra Payments'!$D$8,0,0)))</f>
        <v>0</v>
      </c>
      <c r="D275" s="15">
        <f>$B275*('Home Loan Extra Payments'!$D$9/12)</f>
        <v>0</v>
      </c>
      <c r="E275" s="20"/>
      <c r="F275" s="20">
        <f t="shared" si="16"/>
        <v>0</v>
      </c>
      <c r="G275" s="20">
        <f t="shared" si="17"/>
        <v>0</v>
      </c>
      <c r="H275" s="16">
        <f t="shared" si="18"/>
        <v>0</v>
      </c>
    </row>
    <row r="276" spans="1:8" s="2" customFormat="1" ht="9.9499999999999993" customHeight="1" x14ac:dyDescent="0.2">
      <c r="A276" s="19">
        <v>275</v>
      </c>
      <c r="B276" s="20">
        <f t="shared" si="19"/>
        <v>0</v>
      </c>
      <c r="C276" s="20">
        <f>IF($G275=0,0,IF($G275&lt;$C275,$G275+$D276,PMT('Home Loan Extra Payments'!$D$9/12,'Home Loan Extra Payments'!$D$10,-'Home Loan Extra Payments'!$D$8,0,0)))</f>
        <v>0</v>
      </c>
      <c r="D276" s="15">
        <f>$B276*('Home Loan Extra Payments'!$D$9/12)</f>
        <v>0</v>
      </c>
      <c r="E276" s="20"/>
      <c r="F276" s="20">
        <f t="shared" si="16"/>
        <v>0</v>
      </c>
      <c r="G276" s="20">
        <f t="shared" si="17"/>
        <v>0</v>
      </c>
      <c r="H276" s="16">
        <f t="shared" si="18"/>
        <v>0</v>
      </c>
    </row>
    <row r="277" spans="1:8" s="2" customFormat="1" ht="9.9499999999999993" customHeight="1" x14ac:dyDescent="0.2">
      <c r="A277" s="19">
        <v>276</v>
      </c>
      <c r="B277" s="20">
        <f t="shared" si="19"/>
        <v>0</v>
      </c>
      <c r="C277" s="20">
        <f>IF($G276=0,0,IF($G276&lt;$C276,$G276+$D277,PMT('Home Loan Extra Payments'!$D$9/12,'Home Loan Extra Payments'!$D$10,-'Home Loan Extra Payments'!$D$8,0,0)))</f>
        <v>0</v>
      </c>
      <c r="D277" s="15">
        <f>$B277*('Home Loan Extra Payments'!$D$9/12)</f>
        <v>0</v>
      </c>
      <c r="E277" s="20"/>
      <c r="F277" s="20">
        <f t="shared" si="16"/>
        <v>0</v>
      </c>
      <c r="G277" s="20">
        <f t="shared" si="17"/>
        <v>0</v>
      </c>
      <c r="H277" s="16">
        <f t="shared" si="18"/>
        <v>0</v>
      </c>
    </row>
    <row r="278" spans="1:8" s="2" customFormat="1" ht="9.9499999999999993" customHeight="1" x14ac:dyDescent="0.2">
      <c r="A278" s="19">
        <v>277</v>
      </c>
      <c r="B278" s="20">
        <f t="shared" si="19"/>
        <v>0</v>
      </c>
      <c r="C278" s="20">
        <f>IF($G277=0,0,IF($G277&lt;$C277,$G277+$D278,PMT('Home Loan Extra Payments'!$D$9/12,'Home Loan Extra Payments'!$D$10,-'Home Loan Extra Payments'!$D$8,0,0)))</f>
        <v>0</v>
      </c>
      <c r="D278" s="15">
        <f>$B278*('Home Loan Extra Payments'!$D$9/12)</f>
        <v>0</v>
      </c>
      <c r="E278" s="20"/>
      <c r="F278" s="20">
        <f t="shared" si="16"/>
        <v>0</v>
      </c>
      <c r="G278" s="20">
        <f t="shared" si="17"/>
        <v>0</v>
      </c>
      <c r="H278" s="16">
        <f t="shared" si="18"/>
        <v>0</v>
      </c>
    </row>
    <row r="279" spans="1:8" s="2" customFormat="1" ht="9.9499999999999993" customHeight="1" x14ac:dyDescent="0.2">
      <c r="A279" s="19">
        <v>278</v>
      </c>
      <c r="B279" s="20">
        <f t="shared" si="19"/>
        <v>0</v>
      </c>
      <c r="C279" s="20">
        <f>IF($G278=0,0,IF($G278&lt;$C278,$G278+$D279,PMT('Home Loan Extra Payments'!$D$9/12,'Home Loan Extra Payments'!$D$10,-'Home Loan Extra Payments'!$D$8,0,0)))</f>
        <v>0</v>
      </c>
      <c r="D279" s="15">
        <f>$B279*('Home Loan Extra Payments'!$D$9/12)</f>
        <v>0</v>
      </c>
      <c r="E279" s="20"/>
      <c r="F279" s="20">
        <f t="shared" si="16"/>
        <v>0</v>
      </c>
      <c r="G279" s="20">
        <f t="shared" si="17"/>
        <v>0</v>
      </c>
      <c r="H279" s="16">
        <f t="shared" si="18"/>
        <v>0</v>
      </c>
    </row>
    <row r="280" spans="1:8" s="2" customFormat="1" ht="9.9499999999999993" customHeight="1" x14ac:dyDescent="0.2">
      <c r="A280" s="19">
        <v>279</v>
      </c>
      <c r="B280" s="20">
        <f t="shared" si="19"/>
        <v>0</v>
      </c>
      <c r="C280" s="20">
        <f>IF($G279=0,0,IF($G279&lt;$C279,$G279+$D280,PMT('Home Loan Extra Payments'!$D$9/12,'Home Loan Extra Payments'!$D$10,-'Home Loan Extra Payments'!$D$8,0,0)))</f>
        <v>0</v>
      </c>
      <c r="D280" s="15">
        <f>$B280*('Home Loan Extra Payments'!$D$9/12)</f>
        <v>0</v>
      </c>
      <c r="E280" s="20"/>
      <c r="F280" s="20">
        <f t="shared" si="16"/>
        <v>0</v>
      </c>
      <c r="G280" s="20">
        <f t="shared" si="17"/>
        <v>0</v>
      </c>
      <c r="H280" s="16">
        <f t="shared" si="18"/>
        <v>0</v>
      </c>
    </row>
    <row r="281" spans="1:8" s="2" customFormat="1" ht="9.9499999999999993" customHeight="1" x14ac:dyDescent="0.2">
      <c r="A281" s="19">
        <v>280</v>
      </c>
      <c r="B281" s="20">
        <f t="shared" si="19"/>
        <v>0</v>
      </c>
      <c r="C281" s="20">
        <f>IF($G280=0,0,IF($G280&lt;$C280,$G280+$D281,PMT('Home Loan Extra Payments'!$D$9/12,'Home Loan Extra Payments'!$D$10,-'Home Loan Extra Payments'!$D$8,0,0)))</f>
        <v>0</v>
      </c>
      <c r="D281" s="15">
        <f>$B281*('Home Loan Extra Payments'!$D$9/12)</f>
        <v>0</v>
      </c>
      <c r="E281" s="20"/>
      <c r="F281" s="20">
        <f t="shared" si="16"/>
        <v>0</v>
      </c>
      <c r="G281" s="20">
        <f t="shared" si="17"/>
        <v>0</v>
      </c>
      <c r="H281" s="16">
        <f t="shared" si="18"/>
        <v>0</v>
      </c>
    </row>
    <row r="282" spans="1:8" s="2" customFormat="1" ht="9.9499999999999993" customHeight="1" x14ac:dyDescent="0.2">
      <c r="A282" s="19">
        <v>281</v>
      </c>
      <c r="B282" s="20">
        <f t="shared" si="19"/>
        <v>0</v>
      </c>
      <c r="C282" s="20">
        <f>IF($G281=0,0,IF($G281&lt;$C281,$G281+$D282,PMT('Home Loan Extra Payments'!$D$9/12,'Home Loan Extra Payments'!$D$10,-'Home Loan Extra Payments'!$D$8,0,0)))</f>
        <v>0</v>
      </c>
      <c r="D282" s="15">
        <f>$B282*('Home Loan Extra Payments'!$D$9/12)</f>
        <v>0</v>
      </c>
      <c r="E282" s="20"/>
      <c r="F282" s="20">
        <f t="shared" si="16"/>
        <v>0</v>
      </c>
      <c r="G282" s="20">
        <f t="shared" si="17"/>
        <v>0</v>
      </c>
      <c r="H282" s="16">
        <f t="shared" si="18"/>
        <v>0</v>
      </c>
    </row>
    <row r="283" spans="1:8" s="2" customFormat="1" ht="9.9499999999999993" customHeight="1" x14ac:dyDescent="0.2">
      <c r="A283" s="19">
        <v>282</v>
      </c>
      <c r="B283" s="20">
        <f t="shared" si="19"/>
        <v>0</v>
      </c>
      <c r="C283" s="20">
        <f>IF($G282=0,0,IF($G282&lt;$C282,$G282+$D283,PMT('Home Loan Extra Payments'!$D$9/12,'Home Loan Extra Payments'!$D$10,-'Home Loan Extra Payments'!$D$8,0,0)))</f>
        <v>0</v>
      </c>
      <c r="D283" s="15">
        <f>$B283*('Home Loan Extra Payments'!$D$9/12)</f>
        <v>0</v>
      </c>
      <c r="E283" s="20"/>
      <c r="F283" s="20">
        <f t="shared" si="16"/>
        <v>0</v>
      </c>
      <c r="G283" s="20">
        <f t="shared" si="17"/>
        <v>0</v>
      </c>
      <c r="H283" s="16">
        <f t="shared" si="18"/>
        <v>0</v>
      </c>
    </row>
    <row r="284" spans="1:8" s="2" customFormat="1" ht="9.9499999999999993" customHeight="1" x14ac:dyDescent="0.2">
      <c r="A284" s="19">
        <v>283</v>
      </c>
      <c r="B284" s="20">
        <f t="shared" si="19"/>
        <v>0</v>
      </c>
      <c r="C284" s="20">
        <f>IF($G283=0,0,IF($G283&lt;$C283,$G283+$D284,PMT('Home Loan Extra Payments'!$D$9/12,'Home Loan Extra Payments'!$D$10,-'Home Loan Extra Payments'!$D$8,0,0)))</f>
        <v>0</v>
      </c>
      <c r="D284" s="15">
        <f>$B284*('Home Loan Extra Payments'!$D$9/12)</f>
        <v>0</v>
      </c>
      <c r="E284" s="20"/>
      <c r="F284" s="20">
        <f t="shared" si="16"/>
        <v>0</v>
      </c>
      <c r="G284" s="20">
        <f t="shared" si="17"/>
        <v>0</v>
      </c>
      <c r="H284" s="16">
        <f t="shared" si="18"/>
        <v>0</v>
      </c>
    </row>
    <row r="285" spans="1:8" s="2" customFormat="1" ht="9.9499999999999993" customHeight="1" x14ac:dyDescent="0.2">
      <c r="A285" s="19">
        <v>284</v>
      </c>
      <c r="B285" s="20">
        <f t="shared" si="19"/>
        <v>0</v>
      </c>
      <c r="C285" s="20">
        <f>IF($G284=0,0,IF($G284&lt;$C284,$G284+$D285,PMT('Home Loan Extra Payments'!$D$9/12,'Home Loan Extra Payments'!$D$10,-'Home Loan Extra Payments'!$D$8,0,0)))</f>
        <v>0</v>
      </c>
      <c r="D285" s="15">
        <f>$B285*('Home Loan Extra Payments'!$D$9/12)</f>
        <v>0</v>
      </c>
      <c r="E285" s="20"/>
      <c r="F285" s="20">
        <f t="shared" si="16"/>
        <v>0</v>
      </c>
      <c r="G285" s="20">
        <f t="shared" si="17"/>
        <v>0</v>
      </c>
      <c r="H285" s="16">
        <f t="shared" si="18"/>
        <v>0</v>
      </c>
    </row>
    <row r="286" spans="1:8" s="2" customFormat="1" ht="9.9499999999999993" customHeight="1" x14ac:dyDescent="0.2">
      <c r="A286" s="19">
        <v>285</v>
      </c>
      <c r="B286" s="20">
        <f t="shared" si="19"/>
        <v>0</v>
      </c>
      <c r="C286" s="20">
        <f>IF($G285=0,0,IF($G285&lt;$C285,$G285+$D286,PMT('Home Loan Extra Payments'!$D$9/12,'Home Loan Extra Payments'!$D$10,-'Home Loan Extra Payments'!$D$8,0,0)))</f>
        <v>0</v>
      </c>
      <c r="D286" s="15">
        <f>$B286*('Home Loan Extra Payments'!$D$9/12)</f>
        <v>0</v>
      </c>
      <c r="E286" s="20"/>
      <c r="F286" s="20">
        <f t="shared" si="16"/>
        <v>0</v>
      </c>
      <c r="G286" s="20">
        <f t="shared" si="17"/>
        <v>0</v>
      </c>
      <c r="H286" s="16">
        <f t="shared" si="18"/>
        <v>0</v>
      </c>
    </row>
    <row r="287" spans="1:8" s="2" customFormat="1" ht="9.9499999999999993" customHeight="1" x14ac:dyDescent="0.2">
      <c r="A287" s="19">
        <v>286</v>
      </c>
      <c r="B287" s="20">
        <f t="shared" si="19"/>
        <v>0</v>
      </c>
      <c r="C287" s="20">
        <f>IF($G286=0,0,IF($G286&lt;$C286,$G286+$D287,PMT('Home Loan Extra Payments'!$D$9/12,'Home Loan Extra Payments'!$D$10,-'Home Loan Extra Payments'!$D$8,0,0)))</f>
        <v>0</v>
      </c>
      <c r="D287" s="15">
        <f>$B287*('Home Loan Extra Payments'!$D$9/12)</f>
        <v>0</v>
      </c>
      <c r="E287" s="20"/>
      <c r="F287" s="20">
        <f t="shared" si="16"/>
        <v>0</v>
      </c>
      <c r="G287" s="20">
        <f t="shared" si="17"/>
        <v>0</v>
      </c>
      <c r="H287" s="16">
        <f t="shared" si="18"/>
        <v>0</v>
      </c>
    </row>
    <row r="288" spans="1:8" s="2" customFormat="1" ht="9.9499999999999993" customHeight="1" x14ac:dyDescent="0.2">
      <c r="A288" s="19">
        <v>287</v>
      </c>
      <c r="B288" s="20">
        <f t="shared" si="19"/>
        <v>0</v>
      </c>
      <c r="C288" s="20">
        <f>IF($G287=0,0,IF($G287&lt;$C287,$G287+$D288,PMT('Home Loan Extra Payments'!$D$9/12,'Home Loan Extra Payments'!$D$10,-'Home Loan Extra Payments'!$D$8,0,0)))</f>
        <v>0</v>
      </c>
      <c r="D288" s="15">
        <f>$B288*('Home Loan Extra Payments'!$D$9/12)</f>
        <v>0</v>
      </c>
      <c r="E288" s="20"/>
      <c r="F288" s="20">
        <f t="shared" si="16"/>
        <v>0</v>
      </c>
      <c r="G288" s="20">
        <f t="shared" si="17"/>
        <v>0</v>
      </c>
      <c r="H288" s="16">
        <f t="shared" si="18"/>
        <v>0</v>
      </c>
    </row>
    <row r="289" spans="1:8" s="2" customFormat="1" ht="9.9499999999999993" customHeight="1" x14ac:dyDescent="0.2">
      <c r="A289" s="19">
        <v>288</v>
      </c>
      <c r="B289" s="20">
        <f t="shared" si="19"/>
        <v>0</v>
      </c>
      <c r="C289" s="20">
        <f>IF($G288=0,0,IF($G288&lt;$C288,$G288+$D289,PMT('Home Loan Extra Payments'!$D$9/12,'Home Loan Extra Payments'!$D$10,-'Home Loan Extra Payments'!$D$8,0,0)))</f>
        <v>0</v>
      </c>
      <c r="D289" s="15">
        <f>$B289*('Home Loan Extra Payments'!$D$9/12)</f>
        <v>0</v>
      </c>
      <c r="E289" s="20"/>
      <c r="F289" s="20">
        <f t="shared" si="16"/>
        <v>0</v>
      </c>
      <c r="G289" s="20">
        <f t="shared" si="17"/>
        <v>0</v>
      </c>
      <c r="H289" s="16">
        <f t="shared" si="18"/>
        <v>0</v>
      </c>
    </row>
    <row r="290" spans="1:8" s="2" customFormat="1" ht="9.9499999999999993" customHeight="1" x14ac:dyDescent="0.2">
      <c r="A290" s="19">
        <v>289</v>
      </c>
      <c r="B290" s="20">
        <f t="shared" si="19"/>
        <v>0</v>
      </c>
      <c r="C290" s="20">
        <f>IF($G289=0,0,IF($G289&lt;$C289,$G289+$D290,PMT('Home Loan Extra Payments'!$D$9/12,'Home Loan Extra Payments'!$D$10,-'Home Loan Extra Payments'!$D$8,0,0)))</f>
        <v>0</v>
      </c>
      <c r="D290" s="15">
        <f>$B290*('Home Loan Extra Payments'!$D$9/12)</f>
        <v>0</v>
      </c>
      <c r="E290" s="20"/>
      <c r="F290" s="20">
        <f t="shared" si="16"/>
        <v>0</v>
      </c>
      <c r="G290" s="20">
        <f t="shared" si="17"/>
        <v>0</v>
      </c>
      <c r="H290" s="16">
        <f t="shared" si="18"/>
        <v>0</v>
      </c>
    </row>
    <row r="291" spans="1:8" s="2" customFormat="1" ht="9.9499999999999993" customHeight="1" x14ac:dyDescent="0.2">
      <c r="A291" s="19">
        <v>290</v>
      </c>
      <c r="B291" s="20">
        <f t="shared" si="19"/>
        <v>0</v>
      </c>
      <c r="C291" s="20">
        <f>IF($G290=0,0,IF($G290&lt;$C290,$G290+$D291,PMT('Home Loan Extra Payments'!$D$9/12,'Home Loan Extra Payments'!$D$10,-'Home Loan Extra Payments'!$D$8,0,0)))</f>
        <v>0</v>
      </c>
      <c r="D291" s="15">
        <f>$B291*('Home Loan Extra Payments'!$D$9/12)</f>
        <v>0</v>
      </c>
      <c r="E291" s="20"/>
      <c r="F291" s="20">
        <f t="shared" si="16"/>
        <v>0</v>
      </c>
      <c r="G291" s="20">
        <f t="shared" si="17"/>
        <v>0</v>
      </c>
      <c r="H291" s="16">
        <f t="shared" si="18"/>
        <v>0</v>
      </c>
    </row>
    <row r="292" spans="1:8" s="2" customFormat="1" ht="9.9499999999999993" customHeight="1" x14ac:dyDescent="0.2">
      <c r="A292" s="19">
        <v>291</v>
      </c>
      <c r="B292" s="20">
        <f t="shared" si="19"/>
        <v>0</v>
      </c>
      <c r="C292" s="20">
        <f>IF($G291=0,0,IF($G291&lt;$C291,$G291+$D292,PMT('Home Loan Extra Payments'!$D$9/12,'Home Loan Extra Payments'!$D$10,-'Home Loan Extra Payments'!$D$8,0,0)))</f>
        <v>0</v>
      </c>
      <c r="D292" s="15">
        <f>$B292*('Home Loan Extra Payments'!$D$9/12)</f>
        <v>0</v>
      </c>
      <c r="E292" s="20"/>
      <c r="F292" s="20">
        <f t="shared" si="16"/>
        <v>0</v>
      </c>
      <c r="G292" s="20">
        <f t="shared" si="17"/>
        <v>0</v>
      </c>
      <c r="H292" s="16">
        <f t="shared" si="18"/>
        <v>0</v>
      </c>
    </row>
    <row r="293" spans="1:8" s="2" customFormat="1" ht="9.9499999999999993" customHeight="1" x14ac:dyDescent="0.2">
      <c r="A293" s="19">
        <v>292</v>
      </c>
      <c r="B293" s="20">
        <f t="shared" si="19"/>
        <v>0</v>
      </c>
      <c r="C293" s="20">
        <f>IF($G292=0,0,IF($G292&lt;$C292,$G292+$D293,PMT('Home Loan Extra Payments'!$D$9/12,'Home Loan Extra Payments'!$D$10,-'Home Loan Extra Payments'!$D$8,0,0)))</f>
        <v>0</v>
      </c>
      <c r="D293" s="15">
        <f>$B293*('Home Loan Extra Payments'!$D$9/12)</f>
        <v>0</v>
      </c>
      <c r="E293" s="20"/>
      <c r="F293" s="20">
        <f t="shared" si="16"/>
        <v>0</v>
      </c>
      <c r="G293" s="20">
        <f t="shared" si="17"/>
        <v>0</v>
      </c>
      <c r="H293" s="16">
        <f t="shared" si="18"/>
        <v>0</v>
      </c>
    </row>
    <row r="294" spans="1:8" s="2" customFormat="1" ht="9.9499999999999993" customHeight="1" x14ac:dyDescent="0.2">
      <c r="A294" s="19">
        <v>293</v>
      </c>
      <c r="B294" s="20">
        <f t="shared" si="19"/>
        <v>0</v>
      </c>
      <c r="C294" s="20">
        <f>IF($G293=0,0,IF($G293&lt;$C293,$G293+$D294,PMT('Home Loan Extra Payments'!$D$9/12,'Home Loan Extra Payments'!$D$10,-'Home Loan Extra Payments'!$D$8,0,0)))</f>
        <v>0</v>
      </c>
      <c r="D294" s="15">
        <f>$B294*('Home Loan Extra Payments'!$D$9/12)</f>
        <v>0</v>
      </c>
      <c r="E294" s="20"/>
      <c r="F294" s="20">
        <f t="shared" si="16"/>
        <v>0</v>
      </c>
      <c r="G294" s="20">
        <f t="shared" si="17"/>
        <v>0</v>
      </c>
      <c r="H294" s="16">
        <f t="shared" si="18"/>
        <v>0</v>
      </c>
    </row>
    <row r="295" spans="1:8" s="2" customFormat="1" ht="9.9499999999999993" customHeight="1" x14ac:dyDescent="0.2">
      <c r="A295" s="19">
        <v>294</v>
      </c>
      <c r="B295" s="20">
        <f t="shared" si="19"/>
        <v>0</v>
      </c>
      <c r="C295" s="20">
        <f>IF($G294=0,0,IF($G294&lt;$C294,$G294+$D295,PMT('Home Loan Extra Payments'!$D$9/12,'Home Loan Extra Payments'!$D$10,-'Home Loan Extra Payments'!$D$8,0,0)))</f>
        <v>0</v>
      </c>
      <c r="D295" s="15">
        <f>$B295*('Home Loan Extra Payments'!$D$9/12)</f>
        <v>0</v>
      </c>
      <c r="E295" s="20"/>
      <c r="F295" s="20">
        <f t="shared" si="16"/>
        <v>0</v>
      </c>
      <c r="G295" s="20">
        <f t="shared" si="17"/>
        <v>0</v>
      </c>
      <c r="H295" s="16">
        <f t="shared" si="18"/>
        <v>0</v>
      </c>
    </row>
    <row r="296" spans="1:8" s="2" customFormat="1" ht="9.9499999999999993" customHeight="1" x14ac:dyDescent="0.2">
      <c r="A296" s="19">
        <v>295</v>
      </c>
      <c r="B296" s="20">
        <f t="shared" si="19"/>
        <v>0</v>
      </c>
      <c r="C296" s="20">
        <f>IF($G295=0,0,IF($G295&lt;$C295,$G295+$D296,PMT('Home Loan Extra Payments'!$D$9/12,'Home Loan Extra Payments'!$D$10,-'Home Loan Extra Payments'!$D$8,0,0)))</f>
        <v>0</v>
      </c>
      <c r="D296" s="15">
        <f>$B296*('Home Loan Extra Payments'!$D$9/12)</f>
        <v>0</v>
      </c>
      <c r="E296" s="20"/>
      <c r="F296" s="20">
        <f t="shared" si="16"/>
        <v>0</v>
      </c>
      <c r="G296" s="20">
        <f t="shared" si="17"/>
        <v>0</v>
      </c>
      <c r="H296" s="16">
        <f t="shared" si="18"/>
        <v>0</v>
      </c>
    </row>
    <row r="297" spans="1:8" s="2" customFormat="1" ht="9.9499999999999993" customHeight="1" x14ac:dyDescent="0.2">
      <c r="A297" s="19">
        <v>296</v>
      </c>
      <c r="B297" s="20">
        <f t="shared" si="19"/>
        <v>0</v>
      </c>
      <c r="C297" s="20">
        <f>IF($G296=0,0,IF($G296&lt;$C296,$G296+$D297,PMT('Home Loan Extra Payments'!$D$9/12,'Home Loan Extra Payments'!$D$10,-'Home Loan Extra Payments'!$D$8,0,0)))</f>
        <v>0</v>
      </c>
      <c r="D297" s="15">
        <f>$B297*('Home Loan Extra Payments'!$D$9/12)</f>
        <v>0</v>
      </c>
      <c r="E297" s="20"/>
      <c r="F297" s="20">
        <f t="shared" si="16"/>
        <v>0</v>
      </c>
      <c r="G297" s="20">
        <f t="shared" si="17"/>
        <v>0</v>
      </c>
      <c r="H297" s="16">
        <f t="shared" si="18"/>
        <v>0</v>
      </c>
    </row>
    <row r="298" spans="1:8" s="2" customFormat="1" ht="9.9499999999999993" customHeight="1" x14ac:dyDescent="0.2">
      <c r="A298" s="19">
        <v>297</v>
      </c>
      <c r="B298" s="20">
        <f t="shared" si="19"/>
        <v>0</v>
      </c>
      <c r="C298" s="20">
        <f>IF($G297=0,0,IF($G297&lt;$C297,$G297+$D298,PMT('Home Loan Extra Payments'!$D$9/12,'Home Loan Extra Payments'!$D$10,-'Home Loan Extra Payments'!$D$8,0,0)))</f>
        <v>0</v>
      </c>
      <c r="D298" s="15">
        <f>$B298*('Home Loan Extra Payments'!$D$9/12)</f>
        <v>0</v>
      </c>
      <c r="E298" s="20"/>
      <c r="F298" s="20">
        <f t="shared" si="16"/>
        <v>0</v>
      </c>
      <c r="G298" s="20">
        <f t="shared" si="17"/>
        <v>0</v>
      </c>
      <c r="H298" s="16">
        <f t="shared" si="18"/>
        <v>0</v>
      </c>
    </row>
    <row r="299" spans="1:8" s="2" customFormat="1" ht="9.9499999999999993" customHeight="1" x14ac:dyDescent="0.2">
      <c r="A299" s="19">
        <v>298</v>
      </c>
      <c r="B299" s="20">
        <f t="shared" si="19"/>
        <v>0</v>
      </c>
      <c r="C299" s="20">
        <f>IF($G298=0,0,IF($G298&lt;$C298,$G298+$D299,PMT('Home Loan Extra Payments'!$D$9/12,'Home Loan Extra Payments'!$D$10,-'Home Loan Extra Payments'!$D$8,0,0)))</f>
        <v>0</v>
      </c>
      <c r="D299" s="15">
        <f>$B299*('Home Loan Extra Payments'!$D$9/12)</f>
        <v>0</v>
      </c>
      <c r="E299" s="20"/>
      <c r="F299" s="20">
        <f t="shared" si="16"/>
        <v>0</v>
      </c>
      <c r="G299" s="20">
        <f t="shared" si="17"/>
        <v>0</v>
      </c>
      <c r="H299" s="16">
        <f t="shared" si="18"/>
        <v>0</v>
      </c>
    </row>
    <row r="300" spans="1:8" s="2" customFormat="1" ht="9.9499999999999993" customHeight="1" x14ac:dyDescent="0.2">
      <c r="A300" s="19">
        <v>299</v>
      </c>
      <c r="B300" s="20">
        <f t="shared" si="19"/>
        <v>0</v>
      </c>
      <c r="C300" s="20">
        <f>IF($G299=0,0,IF($G299&lt;$C299,$G299+$D300,PMT('Home Loan Extra Payments'!$D$9/12,'Home Loan Extra Payments'!$D$10,-'Home Loan Extra Payments'!$D$8,0,0)))</f>
        <v>0</v>
      </c>
      <c r="D300" s="15">
        <f>$B300*('Home Loan Extra Payments'!$D$9/12)</f>
        <v>0</v>
      </c>
      <c r="E300" s="20"/>
      <c r="F300" s="20">
        <f t="shared" si="16"/>
        <v>0</v>
      </c>
      <c r="G300" s="20">
        <f t="shared" si="17"/>
        <v>0</v>
      </c>
      <c r="H300" s="16">
        <f t="shared" si="18"/>
        <v>0</v>
      </c>
    </row>
    <row r="301" spans="1:8" s="2" customFormat="1" ht="9.9499999999999993" customHeight="1" x14ac:dyDescent="0.2">
      <c r="A301" s="19">
        <v>300</v>
      </c>
      <c r="B301" s="20">
        <f t="shared" si="19"/>
        <v>0</v>
      </c>
      <c r="C301" s="20">
        <f>IF($G300=0,0,IF($G300&lt;$C300,$G300+$D301,PMT('Home Loan Extra Payments'!$D$9/12,'Home Loan Extra Payments'!$D$10,-'Home Loan Extra Payments'!$D$8,0,0)))</f>
        <v>0</v>
      </c>
      <c r="D301" s="15">
        <f>$B301*('Home Loan Extra Payments'!$D$9/12)</f>
        <v>0</v>
      </c>
      <c r="E301" s="20"/>
      <c r="F301" s="20">
        <f t="shared" si="16"/>
        <v>0</v>
      </c>
      <c r="G301" s="20">
        <f t="shared" si="17"/>
        <v>0</v>
      </c>
      <c r="H301" s="16">
        <f t="shared" si="18"/>
        <v>0</v>
      </c>
    </row>
    <row r="302" spans="1:8" s="2" customFormat="1" ht="9.9499999999999993" customHeight="1" x14ac:dyDescent="0.2">
      <c r="A302" s="19">
        <v>301</v>
      </c>
      <c r="B302" s="20">
        <f t="shared" si="19"/>
        <v>0</v>
      </c>
      <c r="C302" s="20">
        <f>IF($G301=0,0,IF($G301&lt;$C301,$G301+$D302,PMT('Home Loan Extra Payments'!$D$9/12,'Home Loan Extra Payments'!$D$10,-'Home Loan Extra Payments'!$D$8,0,0)))</f>
        <v>0</v>
      </c>
      <c r="D302" s="15">
        <f>$B302*('Home Loan Extra Payments'!$D$9/12)</f>
        <v>0</v>
      </c>
      <c r="E302" s="20"/>
      <c r="F302" s="20">
        <f t="shared" si="16"/>
        <v>0</v>
      </c>
      <c r="G302" s="20">
        <f t="shared" si="17"/>
        <v>0</v>
      </c>
      <c r="H302" s="16">
        <f t="shared" si="18"/>
        <v>0</v>
      </c>
    </row>
    <row r="303" spans="1:8" s="2" customFormat="1" ht="9.9499999999999993" customHeight="1" x14ac:dyDescent="0.2">
      <c r="A303" s="19">
        <v>302</v>
      </c>
      <c r="B303" s="20">
        <f t="shared" si="19"/>
        <v>0</v>
      </c>
      <c r="C303" s="20">
        <f>IF($G302=0,0,IF($G302&lt;$C302,$G302+$D303,PMT('Home Loan Extra Payments'!$D$9/12,'Home Loan Extra Payments'!$D$10,-'Home Loan Extra Payments'!$D$8,0,0)))</f>
        <v>0</v>
      </c>
      <c r="D303" s="15">
        <f>$B303*('Home Loan Extra Payments'!$D$9/12)</f>
        <v>0</v>
      </c>
      <c r="E303" s="20"/>
      <c r="F303" s="20">
        <f t="shared" si="16"/>
        <v>0</v>
      </c>
      <c r="G303" s="20">
        <f t="shared" si="17"/>
        <v>0</v>
      </c>
      <c r="H303" s="16">
        <f t="shared" si="18"/>
        <v>0</v>
      </c>
    </row>
    <row r="304" spans="1:8" s="2" customFormat="1" ht="9.9499999999999993" customHeight="1" x14ac:dyDescent="0.2">
      <c r="A304" s="19">
        <v>303</v>
      </c>
      <c r="B304" s="20">
        <f t="shared" si="19"/>
        <v>0</v>
      </c>
      <c r="C304" s="20">
        <f>IF($G303=0,0,IF($G303&lt;$C303,$G303+$D304,PMT('Home Loan Extra Payments'!$D$9/12,'Home Loan Extra Payments'!$D$10,-'Home Loan Extra Payments'!$D$8,0,0)))</f>
        <v>0</v>
      </c>
      <c r="D304" s="15">
        <f>$B304*('Home Loan Extra Payments'!$D$9/12)</f>
        <v>0</v>
      </c>
      <c r="E304" s="20"/>
      <c r="F304" s="20">
        <f t="shared" si="16"/>
        <v>0</v>
      </c>
      <c r="G304" s="20">
        <f t="shared" si="17"/>
        <v>0</v>
      </c>
      <c r="H304" s="16">
        <f t="shared" si="18"/>
        <v>0</v>
      </c>
    </row>
    <row r="305" spans="1:8" s="2" customFormat="1" ht="9.9499999999999993" customHeight="1" x14ac:dyDescent="0.2">
      <c r="A305" s="19">
        <v>304</v>
      </c>
      <c r="B305" s="20">
        <f t="shared" si="19"/>
        <v>0</v>
      </c>
      <c r="C305" s="20">
        <f>IF($G304=0,0,IF($G304&lt;$C304,$G304+$D305,PMT('Home Loan Extra Payments'!$D$9/12,'Home Loan Extra Payments'!$D$10,-'Home Loan Extra Payments'!$D$8,0,0)))</f>
        <v>0</v>
      </c>
      <c r="D305" s="15">
        <f>$B305*('Home Loan Extra Payments'!$D$9/12)</f>
        <v>0</v>
      </c>
      <c r="E305" s="20"/>
      <c r="F305" s="20">
        <f t="shared" si="16"/>
        <v>0</v>
      </c>
      <c r="G305" s="20">
        <f t="shared" si="17"/>
        <v>0</v>
      </c>
      <c r="H305" s="16">
        <f t="shared" si="18"/>
        <v>0</v>
      </c>
    </row>
    <row r="306" spans="1:8" s="2" customFormat="1" ht="9.9499999999999993" customHeight="1" x14ac:dyDescent="0.2">
      <c r="A306" s="19">
        <v>305</v>
      </c>
      <c r="B306" s="20">
        <f t="shared" si="19"/>
        <v>0</v>
      </c>
      <c r="C306" s="20">
        <f>IF($G305=0,0,IF($G305&lt;$C305,$G305+$D306,PMT('Home Loan Extra Payments'!$D$9/12,'Home Loan Extra Payments'!$D$10,-'Home Loan Extra Payments'!$D$8,0,0)))</f>
        <v>0</v>
      </c>
      <c r="D306" s="15">
        <f>$B306*('Home Loan Extra Payments'!$D$9/12)</f>
        <v>0</v>
      </c>
      <c r="E306" s="20"/>
      <c r="F306" s="20">
        <f t="shared" si="16"/>
        <v>0</v>
      </c>
      <c r="G306" s="20">
        <f t="shared" si="17"/>
        <v>0</v>
      </c>
      <c r="H306" s="16">
        <f t="shared" si="18"/>
        <v>0</v>
      </c>
    </row>
    <row r="307" spans="1:8" s="2" customFormat="1" ht="9.9499999999999993" customHeight="1" x14ac:dyDescent="0.2">
      <c r="A307" s="19">
        <v>306</v>
      </c>
      <c r="B307" s="20">
        <f t="shared" si="19"/>
        <v>0</v>
      </c>
      <c r="C307" s="20">
        <f>IF($G306=0,0,IF($G306&lt;$C306,$G306+$D307,PMT('Home Loan Extra Payments'!$D$9/12,'Home Loan Extra Payments'!$D$10,-'Home Loan Extra Payments'!$D$8,0,0)))</f>
        <v>0</v>
      </c>
      <c r="D307" s="15">
        <f>$B307*('Home Loan Extra Payments'!$D$9/12)</f>
        <v>0</v>
      </c>
      <c r="E307" s="20"/>
      <c r="F307" s="20">
        <f t="shared" si="16"/>
        <v>0</v>
      </c>
      <c r="G307" s="20">
        <f t="shared" si="17"/>
        <v>0</v>
      </c>
      <c r="H307" s="16">
        <f t="shared" si="18"/>
        <v>0</v>
      </c>
    </row>
    <row r="308" spans="1:8" s="2" customFormat="1" ht="9.9499999999999993" customHeight="1" x14ac:dyDescent="0.2">
      <c r="A308" s="19">
        <v>307</v>
      </c>
      <c r="B308" s="20">
        <f t="shared" si="19"/>
        <v>0</v>
      </c>
      <c r="C308" s="20">
        <f>IF($G307=0,0,IF($G307&lt;$C307,$G307+$D308,PMT('Home Loan Extra Payments'!$D$9/12,'Home Loan Extra Payments'!$D$10,-'Home Loan Extra Payments'!$D$8,0,0)))</f>
        <v>0</v>
      </c>
      <c r="D308" s="15">
        <f>$B308*('Home Loan Extra Payments'!$D$9/12)</f>
        <v>0</v>
      </c>
      <c r="E308" s="20"/>
      <c r="F308" s="20">
        <f t="shared" si="16"/>
        <v>0</v>
      </c>
      <c r="G308" s="20">
        <f t="shared" si="17"/>
        <v>0</v>
      </c>
      <c r="H308" s="16">
        <f t="shared" si="18"/>
        <v>0</v>
      </c>
    </row>
    <row r="309" spans="1:8" s="2" customFormat="1" ht="9.9499999999999993" customHeight="1" x14ac:dyDescent="0.2">
      <c r="A309" s="19">
        <v>308</v>
      </c>
      <c r="B309" s="20">
        <f t="shared" si="19"/>
        <v>0</v>
      </c>
      <c r="C309" s="20">
        <f>IF($G308=0,0,IF($G308&lt;$C308,$G308+$D309,PMT('Home Loan Extra Payments'!$D$9/12,'Home Loan Extra Payments'!$D$10,-'Home Loan Extra Payments'!$D$8,0,0)))</f>
        <v>0</v>
      </c>
      <c r="D309" s="15">
        <f>$B309*('Home Loan Extra Payments'!$D$9/12)</f>
        <v>0</v>
      </c>
      <c r="E309" s="20"/>
      <c r="F309" s="20">
        <f t="shared" si="16"/>
        <v>0</v>
      </c>
      <c r="G309" s="20">
        <f t="shared" si="17"/>
        <v>0</v>
      </c>
      <c r="H309" s="16">
        <f t="shared" si="18"/>
        <v>0</v>
      </c>
    </row>
    <row r="310" spans="1:8" s="2" customFormat="1" ht="9.9499999999999993" customHeight="1" x14ac:dyDescent="0.2">
      <c r="A310" s="19">
        <v>309</v>
      </c>
      <c r="B310" s="20">
        <f t="shared" si="19"/>
        <v>0</v>
      </c>
      <c r="C310" s="20">
        <f>IF($G309=0,0,IF($G309&lt;$C309,$G309+$D310,PMT('Home Loan Extra Payments'!$D$9/12,'Home Loan Extra Payments'!$D$10,-'Home Loan Extra Payments'!$D$8,0,0)))</f>
        <v>0</v>
      </c>
      <c r="D310" s="15">
        <f>$B310*('Home Loan Extra Payments'!$D$9/12)</f>
        <v>0</v>
      </c>
      <c r="E310" s="20"/>
      <c r="F310" s="20">
        <f t="shared" si="16"/>
        <v>0</v>
      </c>
      <c r="G310" s="20">
        <f t="shared" si="17"/>
        <v>0</v>
      </c>
      <c r="H310" s="16">
        <f t="shared" si="18"/>
        <v>0</v>
      </c>
    </row>
    <row r="311" spans="1:8" s="2" customFormat="1" ht="9.9499999999999993" customHeight="1" x14ac:dyDescent="0.2">
      <c r="A311" s="19">
        <v>310</v>
      </c>
      <c r="B311" s="20">
        <f t="shared" si="19"/>
        <v>0</v>
      </c>
      <c r="C311" s="20">
        <f>IF($G310=0,0,IF($G310&lt;$C310,$G310+$D311,PMT('Home Loan Extra Payments'!$D$9/12,'Home Loan Extra Payments'!$D$10,-'Home Loan Extra Payments'!$D$8,0,0)))</f>
        <v>0</v>
      </c>
      <c r="D311" s="15">
        <f>$B311*('Home Loan Extra Payments'!$D$9/12)</f>
        <v>0</v>
      </c>
      <c r="E311" s="20"/>
      <c r="F311" s="20">
        <f t="shared" si="16"/>
        <v>0</v>
      </c>
      <c r="G311" s="20">
        <f t="shared" si="17"/>
        <v>0</v>
      </c>
      <c r="H311" s="16">
        <f t="shared" si="18"/>
        <v>0</v>
      </c>
    </row>
    <row r="312" spans="1:8" s="2" customFormat="1" ht="9.9499999999999993" customHeight="1" x14ac:dyDescent="0.2">
      <c r="A312" s="19">
        <v>311</v>
      </c>
      <c r="B312" s="20">
        <f t="shared" si="19"/>
        <v>0</v>
      </c>
      <c r="C312" s="20">
        <f>IF($G311=0,0,IF($G311&lt;$C311,$G311+$D312,PMT('Home Loan Extra Payments'!$D$9/12,'Home Loan Extra Payments'!$D$10,-'Home Loan Extra Payments'!$D$8,0,0)))</f>
        <v>0</v>
      </c>
      <c r="D312" s="15">
        <f>$B312*('Home Loan Extra Payments'!$D$9/12)</f>
        <v>0</v>
      </c>
      <c r="E312" s="20"/>
      <c r="F312" s="20">
        <f t="shared" si="16"/>
        <v>0</v>
      </c>
      <c r="G312" s="20">
        <f t="shared" si="17"/>
        <v>0</v>
      </c>
      <c r="H312" s="16">
        <f t="shared" si="18"/>
        <v>0</v>
      </c>
    </row>
    <row r="313" spans="1:8" s="2" customFormat="1" ht="9.9499999999999993" customHeight="1" x14ac:dyDescent="0.2">
      <c r="A313" s="19">
        <v>312</v>
      </c>
      <c r="B313" s="20">
        <f t="shared" si="19"/>
        <v>0</v>
      </c>
      <c r="C313" s="20">
        <f>IF($G312=0,0,IF($G312&lt;$C312,$G312+$D313,PMT('Home Loan Extra Payments'!$D$9/12,'Home Loan Extra Payments'!$D$10,-'Home Loan Extra Payments'!$D$8,0,0)))</f>
        <v>0</v>
      </c>
      <c r="D313" s="15">
        <f>$B313*('Home Loan Extra Payments'!$D$9/12)</f>
        <v>0</v>
      </c>
      <c r="E313" s="20"/>
      <c r="F313" s="20">
        <f t="shared" si="16"/>
        <v>0</v>
      </c>
      <c r="G313" s="20">
        <f t="shared" si="17"/>
        <v>0</v>
      </c>
      <c r="H313" s="16">
        <f t="shared" si="18"/>
        <v>0</v>
      </c>
    </row>
    <row r="314" spans="1:8" s="2" customFormat="1" ht="9.9499999999999993" customHeight="1" x14ac:dyDescent="0.2">
      <c r="A314" s="19">
        <v>313</v>
      </c>
      <c r="B314" s="20">
        <f t="shared" si="19"/>
        <v>0</v>
      </c>
      <c r="C314" s="20">
        <f>IF($G313=0,0,IF($G313&lt;$C313,$G313+$D314,PMT('Home Loan Extra Payments'!$D$9/12,'Home Loan Extra Payments'!$D$10,-'Home Loan Extra Payments'!$D$8,0,0)))</f>
        <v>0</v>
      </c>
      <c r="D314" s="15">
        <f>$B314*('Home Loan Extra Payments'!$D$9/12)</f>
        <v>0</v>
      </c>
      <c r="E314" s="20"/>
      <c r="F314" s="20">
        <f t="shared" si="16"/>
        <v>0</v>
      </c>
      <c r="G314" s="20">
        <f t="shared" si="17"/>
        <v>0</v>
      </c>
      <c r="H314" s="16">
        <f t="shared" si="18"/>
        <v>0</v>
      </c>
    </row>
    <row r="315" spans="1:8" s="2" customFormat="1" ht="9.9499999999999993" customHeight="1" x14ac:dyDescent="0.2">
      <c r="A315" s="19">
        <v>314</v>
      </c>
      <c r="B315" s="20">
        <f t="shared" si="19"/>
        <v>0</v>
      </c>
      <c r="C315" s="20">
        <f>IF($G314=0,0,IF($G314&lt;$C314,$G314+$D315,PMT('Home Loan Extra Payments'!$D$9/12,'Home Loan Extra Payments'!$D$10,-'Home Loan Extra Payments'!$D$8,0,0)))</f>
        <v>0</v>
      </c>
      <c r="D315" s="15">
        <f>$B315*('Home Loan Extra Payments'!$D$9/12)</f>
        <v>0</v>
      </c>
      <c r="E315" s="20"/>
      <c r="F315" s="20">
        <f t="shared" si="16"/>
        <v>0</v>
      </c>
      <c r="G315" s="20">
        <f t="shared" si="17"/>
        <v>0</v>
      </c>
      <c r="H315" s="16">
        <f t="shared" si="18"/>
        <v>0</v>
      </c>
    </row>
    <row r="316" spans="1:8" s="2" customFormat="1" ht="9.9499999999999993" customHeight="1" x14ac:dyDescent="0.2">
      <c r="A316" s="19">
        <v>315</v>
      </c>
      <c r="B316" s="20">
        <f t="shared" si="19"/>
        <v>0</v>
      </c>
      <c r="C316" s="20">
        <f>IF($G315=0,0,IF($G315&lt;$C315,$G315+$D316,PMT('Home Loan Extra Payments'!$D$9/12,'Home Loan Extra Payments'!$D$10,-'Home Loan Extra Payments'!$D$8,0,0)))</f>
        <v>0</v>
      </c>
      <c r="D316" s="15">
        <f>$B316*('Home Loan Extra Payments'!$D$9/12)</f>
        <v>0</v>
      </c>
      <c r="E316" s="20"/>
      <c r="F316" s="20">
        <f t="shared" si="16"/>
        <v>0</v>
      </c>
      <c r="G316" s="20">
        <f t="shared" si="17"/>
        <v>0</v>
      </c>
      <c r="H316" s="16">
        <f t="shared" si="18"/>
        <v>0</v>
      </c>
    </row>
    <row r="317" spans="1:8" s="2" customFormat="1" ht="9.9499999999999993" customHeight="1" x14ac:dyDescent="0.2">
      <c r="A317" s="19">
        <v>316</v>
      </c>
      <c r="B317" s="20">
        <f t="shared" si="19"/>
        <v>0</v>
      </c>
      <c r="C317" s="20">
        <f>IF($G316=0,0,IF($G316&lt;$C316,$G316+$D317,PMT('Home Loan Extra Payments'!$D$9/12,'Home Loan Extra Payments'!$D$10,-'Home Loan Extra Payments'!$D$8,0,0)))</f>
        <v>0</v>
      </c>
      <c r="D317" s="15">
        <f>$B317*('Home Loan Extra Payments'!$D$9/12)</f>
        <v>0</v>
      </c>
      <c r="E317" s="20"/>
      <c r="F317" s="20">
        <f t="shared" si="16"/>
        <v>0</v>
      </c>
      <c r="G317" s="20">
        <f t="shared" si="17"/>
        <v>0</v>
      </c>
      <c r="H317" s="16">
        <f t="shared" si="18"/>
        <v>0</v>
      </c>
    </row>
    <row r="318" spans="1:8" s="2" customFormat="1" ht="9.9499999999999993" customHeight="1" x14ac:dyDescent="0.2">
      <c r="A318" s="19">
        <v>317</v>
      </c>
      <c r="B318" s="20">
        <f t="shared" si="19"/>
        <v>0</v>
      </c>
      <c r="C318" s="20">
        <f>IF($G317=0,0,IF($G317&lt;$C317,$G317+$D318,PMT('Home Loan Extra Payments'!$D$9/12,'Home Loan Extra Payments'!$D$10,-'Home Loan Extra Payments'!$D$8,0,0)))</f>
        <v>0</v>
      </c>
      <c r="D318" s="15">
        <f>$B318*('Home Loan Extra Payments'!$D$9/12)</f>
        <v>0</v>
      </c>
      <c r="E318" s="20"/>
      <c r="F318" s="20">
        <f t="shared" si="16"/>
        <v>0</v>
      </c>
      <c r="G318" s="20">
        <f t="shared" si="17"/>
        <v>0</v>
      </c>
      <c r="H318" s="16">
        <f t="shared" si="18"/>
        <v>0</v>
      </c>
    </row>
    <row r="319" spans="1:8" s="2" customFormat="1" ht="9.9499999999999993" customHeight="1" x14ac:dyDescent="0.2">
      <c r="A319" s="19">
        <v>318</v>
      </c>
      <c r="B319" s="20">
        <f t="shared" si="19"/>
        <v>0</v>
      </c>
      <c r="C319" s="20">
        <f>IF($G318=0,0,IF($G318&lt;$C318,$G318+$D319,PMT('Home Loan Extra Payments'!$D$9/12,'Home Loan Extra Payments'!$D$10,-'Home Loan Extra Payments'!$D$8,0,0)))</f>
        <v>0</v>
      </c>
      <c r="D319" s="15">
        <f>$B319*('Home Loan Extra Payments'!$D$9/12)</f>
        <v>0</v>
      </c>
      <c r="E319" s="20"/>
      <c r="F319" s="20">
        <f t="shared" si="16"/>
        <v>0</v>
      </c>
      <c r="G319" s="20">
        <f t="shared" si="17"/>
        <v>0</v>
      </c>
      <c r="H319" s="16">
        <f t="shared" si="18"/>
        <v>0</v>
      </c>
    </row>
    <row r="320" spans="1:8" s="2" customFormat="1" ht="9.9499999999999993" customHeight="1" x14ac:dyDescent="0.2">
      <c r="A320" s="19">
        <v>319</v>
      </c>
      <c r="B320" s="20">
        <f t="shared" si="19"/>
        <v>0</v>
      </c>
      <c r="C320" s="20">
        <f>IF($G319=0,0,IF($G319&lt;$C319,$G319+$D320,PMT('Home Loan Extra Payments'!$D$9/12,'Home Loan Extra Payments'!$D$10,-'Home Loan Extra Payments'!$D$8,0,0)))</f>
        <v>0</v>
      </c>
      <c r="D320" s="15">
        <f>$B320*('Home Loan Extra Payments'!$D$9/12)</f>
        <v>0</v>
      </c>
      <c r="E320" s="20"/>
      <c r="F320" s="20">
        <f t="shared" si="16"/>
        <v>0</v>
      </c>
      <c r="G320" s="20">
        <f t="shared" si="17"/>
        <v>0</v>
      </c>
      <c r="H320" s="16">
        <f t="shared" si="18"/>
        <v>0</v>
      </c>
    </row>
    <row r="321" spans="1:8" s="2" customFormat="1" ht="9.9499999999999993" customHeight="1" x14ac:dyDescent="0.2">
      <c r="A321" s="19">
        <v>320</v>
      </c>
      <c r="B321" s="20">
        <f t="shared" si="19"/>
        <v>0</v>
      </c>
      <c r="C321" s="20">
        <f>IF($G320=0,0,IF($G320&lt;$C320,$G320+$D321,PMT('Home Loan Extra Payments'!$D$9/12,'Home Loan Extra Payments'!$D$10,-'Home Loan Extra Payments'!$D$8,0,0)))</f>
        <v>0</v>
      </c>
      <c r="D321" s="15">
        <f>$B321*('Home Loan Extra Payments'!$D$9/12)</f>
        <v>0</v>
      </c>
      <c r="E321" s="20"/>
      <c r="F321" s="20">
        <f t="shared" si="16"/>
        <v>0</v>
      </c>
      <c r="G321" s="20">
        <f t="shared" si="17"/>
        <v>0</v>
      </c>
      <c r="H321" s="16">
        <f t="shared" si="18"/>
        <v>0</v>
      </c>
    </row>
    <row r="322" spans="1:8" s="2" customFormat="1" ht="9.9499999999999993" customHeight="1" x14ac:dyDescent="0.2">
      <c r="A322" s="19">
        <v>321</v>
      </c>
      <c r="B322" s="20">
        <f t="shared" si="19"/>
        <v>0</v>
      </c>
      <c r="C322" s="20">
        <f>IF($G321=0,0,IF($G321&lt;$C321,$G321+$D322,PMT('Home Loan Extra Payments'!$D$9/12,'Home Loan Extra Payments'!$D$10,-'Home Loan Extra Payments'!$D$8,0,0)))</f>
        <v>0</v>
      </c>
      <c r="D322" s="15">
        <f>$B322*('Home Loan Extra Payments'!$D$9/12)</f>
        <v>0</v>
      </c>
      <c r="E322" s="20"/>
      <c r="F322" s="20">
        <f t="shared" ref="F322:F361" si="20">$C322-$D322</f>
        <v>0</v>
      </c>
      <c r="G322" s="20">
        <f t="shared" ref="G322:G361" si="21">IF(ROUND($B322-$F322,2)=0,0,$B322-$F322)</f>
        <v>0</v>
      </c>
      <c r="H322" s="16">
        <f t="shared" ref="H322:H361" si="22">IF($B322=0,0,$G322/$B$2)</f>
        <v>0</v>
      </c>
    </row>
    <row r="323" spans="1:8" s="2" customFormat="1" ht="9.9499999999999993" customHeight="1" x14ac:dyDescent="0.2">
      <c r="A323" s="19">
        <v>322</v>
      </c>
      <c r="B323" s="20">
        <f t="shared" ref="B323:B361" si="23">$G322</f>
        <v>0</v>
      </c>
      <c r="C323" s="20">
        <f>IF($G322=0,0,IF($G322&lt;$C322,$G322+$D323,PMT('Home Loan Extra Payments'!$D$9/12,'Home Loan Extra Payments'!$D$10,-'Home Loan Extra Payments'!$D$8,0,0)))</f>
        <v>0</v>
      </c>
      <c r="D323" s="15">
        <f>$B323*('Home Loan Extra Payments'!$D$9/12)</f>
        <v>0</v>
      </c>
      <c r="E323" s="20"/>
      <c r="F323" s="20">
        <f t="shared" si="20"/>
        <v>0</v>
      </c>
      <c r="G323" s="20">
        <f t="shared" si="21"/>
        <v>0</v>
      </c>
      <c r="H323" s="16">
        <f t="shared" si="22"/>
        <v>0</v>
      </c>
    </row>
    <row r="324" spans="1:8" s="2" customFormat="1" ht="9.9499999999999993" customHeight="1" x14ac:dyDescent="0.2">
      <c r="A324" s="19">
        <v>323</v>
      </c>
      <c r="B324" s="20">
        <f t="shared" si="23"/>
        <v>0</v>
      </c>
      <c r="C324" s="20">
        <f>IF($G323=0,0,IF($G323&lt;$C323,$G323+$D324,PMT('Home Loan Extra Payments'!$D$9/12,'Home Loan Extra Payments'!$D$10,-'Home Loan Extra Payments'!$D$8,0,0)))</f>
        <v>0</v>
      </c>
      <c r="D324" s="15">
        <f>$B324*('Home Loan Extra Payments'!$D$9/12)</f>
        <v>0</v>
      </c>
      <c r="E324" s="20"/>
      <c r="F324" s="20">
        <f t="shared" si="20"/>
        <v>0</v>
      </c>
      <c r="G324" s="20">
        <f t="shared" si="21"/>
        <v>0</v>
      </c>
      <c r="H324" s="16">
        <f t="shared" si="22"/>
        <v>0</v>
      </c>
    </row>
    <row r="325" spans="1:8" s="2" customFormat="1" ht="9.9499999999999993" customHeight="1" x14ac:dyDescent="0.2">
      <c r="A325" s="19">
        <v>324</v>
      </c>
      <c r="B325" s="20">
        <f t="shared" si="23"/>
        <v>0</v>
      </c>
      <c r="C325" s="20">
        <f>IF($G324=0,0,IF($G324&lt;$C324,$G324+$D325,PMT('Home Loan Extra Payments'!$D$9/12,'Home Loan Extra Payments'!$D$10,-'Home Loan Extra Payments'!$D$8,0,0)))</f>
        <v>0</v>
      </c>
      <c r="D325" s="15">
        <f>$B325*('Home Loan Extra Payments'!$D$9/12)</f>
        <v>0</v>
      </c>
      <c r="E325" s="20"/>
      <c r="F325" s="20">
        <f t="shared" si="20"/>
        <v>0</v>
      </c>
      <c r="G325" s="20">
        <f t="shared" si="21"/>
        <v>0</v>
      </c>
      <c r="H325" s="16">
        <f t="shared" si="22"/>
        <v>0</v>
      </c>
    </row>
    <row r="326" spans="1:8" s="2" customFormat="1" ht="9.9499999999999993" customHeight="1" x14ac:dyDescent="0.2">
      <c r="A326" s="19">
        <v>325</v>
      </c>
      <c r="B326" s="20">
        <f t="shared" si="23"/>
        <v>0</v>
      </c>
      <c r="C326" s="20">
        <f>IF($G325=0,0,IF($G325&lt;$C325,$G325+$D326,PMT('Home Loan Extra Payments'!$D$9/12,'Home Loan Extra Payments'!$D$10,-'Home Loan Extra Payments'!$D$8,0,0)))</f>
        <v>0</v>
      </c>
      <c r="D326" s="15">
        <f>$B326*('Home Loan Extra Payments'!$D$9/12)</f>
        <v>0</v>
      </c>
      <c r="E326" s="20"/>
      <c r="F326" s="20">
        <f t="shared" si="20"/>
        <v>0</v>
      </c>
      <c r="G326" s="20">
        <f t="shared" si="21"/>
        <v>0</v>
      </c>
      <c r="H326" s="16">
        <f t="shared" si="22"/>
        <v>0</v>
      </c>
    </row>
    <row r="327" spans="1:8" s="2" customFormat="1" ht="9.9499999999999993" customHeight="1" x14ac:dyDescent="0.2">
      <c r="A327" s="19">
        <v>326</v>
      </c>
      <c r="B327" s="20">
        <f t="shared" si="23"/>
        <v>0</v>
      </c>
      <c r="C327" s="20">
        <f>IF($G326=0,0,IF($G326&lt;$C326,$G326+$D327,PMT('Home Loan Extra Payments'!$D$9/12,'Home Loan Extra Payments'!$D$10,-'Home Loan Extra Payments'!$D$8,0,0)))</f>
        <v>0</v>
      </c>
      <c r="D327" s="15">
        <f>$B327*('Home Loan Extra Payments'!$D$9/12)</f>
        <v>0</v>
      </c>
      <c r="E327" s="20"/>
      <c r="F327" s="20">
        <f t="shared" si="20"/>
        <v>0</v>
      </c>
      <c r="G327" s="20">
        <f t="shared" si="21"/>
        <v>0</v>
      </c>
      <c r="H327" s="16">
        <f t="shared" si="22"/>
        <v>0</v>
      </c>
    </row>
    <row r="328" spans="1:8" s="2" customFormat="1" ht="9.9499999999999993" customHeight="1" x14ac:dyDescent="0.2">
      <c r="A328" s="19">
        <v>327</v>
      </c>
      <c r="B328" s="20">
        <f t="shared" si="23"/>
        <v>0</v>
      </c>
      <c r="C328" s="20">
        <f>IF($G327=0,0,IF($G327&lt;$C327,$G327+$D328,PMT('Home Loan Extra Payments'!$D$9/12,'Home Loan Extra Payments'!$D$10,-'Home Loan Extra Payments'!$D$8,0,0)))</f>
        <v>0</v>
      </c>
      <c r="D328" s="15">
        <f>$B328*('Home Loan Extra Payments'!$D$9/12)</f>
        <v>0</v>
      </c>
      <c r="E328" s="20"/>
      <c r="F328" s="20">
        <f t="shared" si="20"/>
        <v>0</v>
      </c>
      <c r="G328" s="20">
        <f t="shared" si="21"/>
        <v>0</v>
      </c>
      <c r="H328" s="16">
        <f t="shared" si="22"/>
        <v>0</v>
      </c>
    </row>
    <row r="329" spans="1:8" s="2" customFormat="1" ht="9.9499999999999993" customHeight="1" x14ac:dyDescent="0.2">
      <c r="A329" s="19">
        <v>328</v>
      </c>
      <c r="B329" s="20">
        <f t="shared" si="23"/>
        <v>0</v>
      </c>
      <c r="C329" s="20">
        <f>IF($G328=0,0,IF($G328&lt;$C328,$G328+$D329,PMT('Home Loan Extra Payments'!$D$9/12,'Home Loan Extra Payments'!$D$10,-'Home Loan Extra Payments'!$D$8,0,0)))</f>
        <v>0</v>
      </c>
      <c r="D329" s="15">
        <f>$B329*('Home Loan Extra Payments'!$D$9/12)</f>
        <v>0</v>
      </c>
      <c r="E329" s="20"/>
      <c r="F329" s="20">
        <f t="shared" si="20"/>
        <v>0</v>
      </c>
      <c r="G329" s="20">
        <f t="shared" si="21"/>
        <v>0</v>
      </c>
      <c r="H329" s="16">
        <f t="shared" si="22"/>
        <v>0</v>
      </c>
    </row>
    <row r="330" spans="1:8" s="2" customFormat="1" ht="9.9499999999999993" customHeight="1" x14ac:dyDescent="0.2">
      <c r="A330" s="19">
        <v>329</v>
      </c>
      <c r="B330" s="20">
        <f t="shared" si="23"/>
        <v>0</v>
      </c>
      <c r="C330" s="20">
        <f>IF($G329=0,0,IF($G329&lt;$C329,$G329+$D330,PMT('Home Loan Extra Payments'!$D$9/12,'Home Loan Extra Payments'!$D$10,-'Home Loan Extra Payments'!$D$8,0,0)))</f>
        <v>0</v>
      </c>
      <c r="D330" s="15">
        <f>$B330*('Home Loan Extra Payments'!$D$9/12)</f>
        <v>0</v>
      </c>
      <c r="E330" s="20"/>
      <c r="F330" s="20">
        <f t="shared" si="20"/>
        <v>0</v>
      </c>
      <c r="G330" s="20">
        <f t="shared" si="21"/>
        <v>0</v>
      </c>
      <c r="H330" s="16">
        <f t="shared" si="22"/>
        <v>0</v>
      </c>
    </row>
    <row r="331" spans="1:8" s="2" customFormat="1" ht="9.9499999999999993" customHeight="1" x14ac:dyDescent="0.2">
      <c r="A331" s="19">
        <v>330</v>
      </c>
      <c r="B331" s="20">
        <f t="shared" si="23"/>
        <v>0</v>
      </c>
      <c r="C331" s="20">
        <f>IF($G330=0,0,IF($G330&lt;$C330,$G330+$D331,PMT('Home Loan Extra Payments'!$D$9/12,'Home Loan Extra Payments'!$D$10,-'Home Loan Extra Payments'!$D$8,0,0)))</f>
        <v>0</v>
      </c>
      <c r="D331" s="15">
        <f>$B331*('Home Loan Extra Payments'!$D$9/12)</f>
        <v>0</v>
      </c>
      <c r="E331" s="20"/>
      <c r="F331" s="20">
        <f t="shared" si="20"/>
        <v>0</v>
      </c>
      <c r="G331" s="20">
        <f t="shared" si="21"/>
        <v>0</v>
      </c>
      <c r="H331" s="16">
        <f t="shared" si="22"/>
        <v>0</v>
      </c>
    </row>
    <row r="332" spans="1:8" s="2" customFormat="1" ht="9.9499999999999993" customHeight="1" x14ac:dyDescent="0.2">
      <c r="A332" s="19">
        <v>331</v>
      </c>
      <c r="B332" s="20">
        <f t="shared" si="23"/>
        <v>0</v>
      </c>
      <c r="C332" s="20">
        <f>IF($G331=0,0,IF($G331&lt;$C331,$G331+$D332,PMT('Home Loan Extra Payments'!$D$9/12,'Home Loan Extra Payments'!$D$10,-'Home Loan Extra Payments'!$D$8,0,0)))</f>
        <v>0</v>
      </c>
      <c r="D332" s="15">
        <f>$B332*('Home Loan Extra Payments'!$D$9/12)</f>
        <v>0</v>
      </c>
      <c r="E332" s="20"/>
      <c r="F332" s="20">
        <f t="shared" si="20"/>
        <v>0</v>
      </c>
      <c r="G332" s="20">
        <f t="shared" si="21"/>
        <v>0</v>
      </c>
      <c r="H332" s="16">
        <f t="shared" si="22"/>
        <v>0</v>
      </c>
    </row>
    <row r="333" spans="1:8" s="2" customFormat="1" ht="9.9499999999999993" customHeight="1" x14ac:dyDescent="0.2">
      <c r="A333" s="19">
        <v>332</v>
      </c>
      <c r="B333" s="20">
        <f t="shared" si="23"/>
        <v>0</v>
      </c>
      <c r="C333" s="20">
        <f>IF($G332=0,0,IF($G332&lt;$C332,$G332+$D333,PMT('Home Loan Extra Payments'!$D$9/12,'Home Loan Extra Payments'!$D$10,-'Home Loan Extra Payments'!$D$8,0,0)))</f>
        <v>0</v>
      </c>
      <c r="D333" s="15">
        <f>$B333*('Home Loan Extra Payments'!$D$9/12)</f>
        <v>0</v>
      </c>
      <c r="E333" s="20"/>
      <c r="F333" s="20">
        <f t="shared" si="20"/>
        <v>0</v>
      </c>
      <c r="G333" s="20">
        <f t="shared" si="21"/>
        <v>0</v>
      </c>
      <c r="H333" s="16">
        <f t="shared" si="22"/>
        <v>0</v>
      </c>
    </row>
    <row r="334" spans="1:8" s="2" customFormat="1" ht="9.9499999999999993" customHeight="1" x14ac:dyDescent="0.2">
      <c r="A334" s="19">
        <v>333</v>
      </c>
      <c r="B334" s="20">
        <f t="shared" si="23"/>
        <v>0</v>
      </c>
      <c r="C334" s="20">
        <f>IF($G333=0,0,IF($G333&lt;$C333,$G333+$D334,PMT('Home Loan Extra Payments'!$D$9/12,'Home Loan Extra Payments'!$D$10,-'Home Loan Extra Payments'!$D$8,0,0)))</f>
        <v>0</v>
      </c>
      <c r="D334" s="15">
        <f>$B334*('Home Loan Extra Payments'!$D$9/12)</f>
        <v>0</v>
      </c>
      <c r="E334" s="20"/>
      <c r="F334" s="20">
        <f t="shared" si="20"/>
        <v>0</v>
      </c>
      <c r="G334" s="20">
        <f t="shared" si="21"/>
        <v>0</v>
      </c>
      <c r="H334" s="16">
        <f t="shared" si="22"/>
        <v>0</v>
      </c>
    </row>
    <row r="335" spans="1:8" s="2" customFormat="1" ht="9.9499999999999993" customHeight="1" x14ac:dyDescent="0.2">
      <c r="A335" s="19">
        <v>334</v>
      </c>
      <c r="B335" s="20">
        <f t="shared" si="23"/>
        <v>0</v>
      </c>
      <c r="C335" s="20">
        <f>IF($G334=0,0,IF($G334&lt;$C334,$G334+$D335,PMT('Home Loan Extra Payments'!$D$9/12,'Home Loan Extra Payments'!$D$10,-'Home Loan Extra Payments'!$D$8,0,0)))</f>
        <v>0</v>
      </c>
      <c r="D335" s="15">
        <f>$B335*('Home Loan Extra Payments'!$D$9/12)</f>
        <v>0</v>
      </c>
      <c r="E335" s="20"/>
      <c r="F335" s="20">
        <f t="shared" si="20"/>
        <v>0</v>
      </c>
      <c r="G335" s="20">
        <f t="shared" si="21"/>
        <v>0</v>
      </c>
      <c r="H335" s="16">
        <f t="shared" si="22"/>
        <v>0</v>
      </c>
    </row>
    <row r="336" spans="1:8" s="2" customFormat="1" ht="9.9499999999999993" customHeight="1" x14ac:dyDescent="0.2">
      <c r="A336" s="19">
        <v>335</v>
      </c>
      <c r="B336" s="20">
        <f t="shared" si="23"/>
        <v>0</v>
      </c>
      <c r="C336" s="20">
        <f>IF($G335=0,0,IF($G335&lt;$C335,$G335+$D336,PMT('Home Loan Extra Payments'!$D$9/12,'Home Loan Extra Payments'!$D$10,-'Home Loan Extra Payments'!$D$8,0,0)))</f>
        <v>0</v>
      </c>
      <c r="D336" s="15">
        <f>$B336*('Home Loan Extra Payments'!$D$9/12)</f>
        <v>0</v>
      </c>
      <c r="E336" s="20"/>
      <c r="F336" s="20">
        <f t="shared" si="20"/>
        <v>0</v>
      </c>
      <c r="G336" s="20">
        <f t="shared" si="21"/>
        <v>0</v>
      </c>
      <c r="H336" s="16">
        <f t="shared" si="22"/>
        <v>0</v>
      </c>
    </row>
    <row r="337" spans="1:8" s="2" customFormat="1" ht="9.9499999999999993" customHeight="1" x14ac:dyDescent="0.2">
      <c r="A337" s="19">
        <v>336</v>
      </c>
      <c r="B337" s="20">
        <f t="shared" si="23"/>
        <v>0</v>
      </c>
      <c r="C337" s="20">
        <f>IF($G336=0,0,IF($G336&lt;$C336,$G336+$D337,PMT('Home Loan Extra Payments'!$D$9/12,'Home Loan Extra Payments'!$D$10,-'Home Loan Extra Payments'!$D$8,0,0)))</f>
        <v>0</v>
      </c>
      <c r="D337" s="15">
        <f>$B337*('Home Loan Extra Payments'!$D$9/12)</f>
        <v>0</v>
      </c>
      <c r="E337" s="20"/>
      <c r="F337" s="20">
        <f t="shared" si="20"/>
        <v>0</v>
      </c>
      <c r="G337" s="20">
        <f t="shared" si="21"/>
        <v>0</v>
      </c>
      <c r="H337" s="16">
        <f t="shared" si="22"/>
        <v>0</v>
      </c>
    </row>
    <row r="338" spans="1:8" s="2" customFormat="1" ht="9.9499999999999993" customHeight="1" x14ac:dyDescent="0.2">
      <c r="A338" s="19">
        <v>337</v>
      </c>
      <c r="B338" s="20">
        <f t="shared" si="23"/>
        <v>0</v>
      </c>
      <c r="C338" s="20">
        <f>IF($G337=0,0,IF($G337&lt;$C337,$G337+$D338,PMT('Home Loan Extra Payments'!$D$9/12,'Home Loan Extra Payments'!$D$10,-'Home Loan Extra Payments'!$D$8,0,0)))</f>
        <v>0</v>
      </c>
      <c r="D338" s="15">
        <f>$B338*('Home Loan Extra Payments'!$D$9/12)</f>
        <v>0</v>
      </c>
      <c r="E338" s="20"/>
      <c r="F338" s="20">
        <f t="shared" si="20"/>
        <v>0</v>
      </c>
      <c r="G338" s="20">
        <f t="shared" si="21"/>
        <v>0</v>
      </c>
      <c r="H338" s="16">
        <f t="shared" si="22"/>
        <v>0</v>
      </c>
    </row>
    <row r="339" spans="1:8" s="2" customFormat="1" ht="9.9499999999999993" customHeight="1" x14ac:dyDescent="0.2">
      <c r="A339" s="19">
        <v>338</v>
      </c>
      <c r="B339" s="20">
        <f t="shared" si="23"/>
        <v>0</v>
      </c>
      <c r="C339" s="20">
        <f>IF($G338=0,0,IF($G338&lt;$C338,$G338+$D339,PMT('Home Loan Extra Payments'!$D$9/12,'Home Loan Extra Payments'!$D$10,-'Home Loan Extra Payments'!$D$8,0,0)))</f>
        <v>0</v>
      </c>
      <c r="D339" s="15">
        <f>$B339*('Home Loan Extra Payments'!$D$9/12)</f>
        <v>0</v>
      </c>
      <c r="E339" s="20"/>
      <c r="F339" s="20">
        <f t="shared" si="20"/>
        <v>0</v>
      </c>
      <c r="G339" s="20">
        <f t="shared" si="21"/>
        <v>0</v>
      </c>
      <c r="H339" s="16">
        <f t="shared" si="22"/>
        <v>0</v>
      </c>
    </row>
    <row r="340" spans="1:8" s="2" customFormat="1" ht="9.9499999999999993" customHeight="1" x14ac:dyDescent="0.2">
      <c r="A340" s="19">
        <v>339</v>
      </c>
      <c r="B340" s="20">
        <f t="shared" si="23"/>
        <v>0</v>
      </c>
      <c r="C340" s="20">
        <f>IF($G339=0,0,IF($G339&lt;$C339,$G339+$D340,PMT('Home Loan Extra Payments'!$D$9/12,'Home Loan Extra Payments'!$D$10,-'Home Loan Extra Payments'!$D$8,0,0)))</f>
        <v>0</v>
      </c>
      <c r="D340" s="15">
        <f>$B340*('Home Loan Extra Payments'!$D$9/12)</f>
        <v>0</v>
      </c>
      <c r="E340" s="20"/>
      <c r="F340" s="20">
        <f t="shared" si="20"/>
        <v>0</v>
      </c>
      <c r="G340" s="20">
        <f t="shared" si="21"/>
        <v>0</v>
      </c>
      <c r="H340" s="16">
        <f t="shared" si="22"/>
        <v>0</v>
      </c>
    </row>
    <row r="341" spans="1:8" s="2" customFormat="1" ht="9.9499999999999993" customHeight="1" x14ac:dyDescent="0.2">
      <c r="A341" s="19">
        <v>340</v>
      </c>
      <c r="B341" s="20">
        <f t="shared" si="23"/>
        <v>0</v>
      </c>
      <c r="C341" s="20">
        <f>IF($G340=0,0,IF($G340&lt;$C340,$G340+$D341,PMT('Home Loan Extra Payments'!$D$9/12,'Home Loan Extra Payments'!$D$10,-'Home Loan Extra Payments'!$D$8,0,0)))</f>
        <v>0</v>
      </c>
      <c r="D341" s="15">
        <f>$B341*('Home Loan Extra Payments'!$D$9/12)</f>
        <v>0</v>
      </c>
      <c r="E341" s="20"/>
      <c r="F341" s="20">
        <f t="shared" si="20"/>
        <v>0</v>
      </c>
      <c r="G341" s="20">
        <f t="shared" si="21"/>
        <v>0</v>
      </c>
      <c r="H341" s="16">
        <f t="shared" si="22"/>
        <v>0</v>
      </c>
    </row>
    <row r="342" spans="1:8" s="2" customFormat="1" ht="9.9499999999999993" customHeight="1" x14ac:dyDescent="0.2">
      <c r="A342" s="19">
        <v>341</v>
      </c>
      <c r="B342" s="20">
        <f t="shared" si="23"/>
        <v>0</v>
      </c>
      <c r="C342" s="20">
        <f>IF($G341=0,0,IF($G341&lt;$C341,$G341+$D342,PMT('Home Loan Extra Payments'!$D$9/12,'Home Loan Extra Payments'!$D$10,-'Home Loan Extra Payments'!$D$8,0,0)))</f>
        <v>0</v>
      </c>
      <c r="D342" s="15">
        <f>$B342*('Home Loan Extra Payments'!$D$9/12)</f>
        <v>0</v>
      </c>
      <c r="E342" s="20"/>
      <c r="F342" s="20">
        <f t="shared" si="20"/>
        <v>0</v>
      </c>
      <c r="G342" s="20">
        <f t="shared" si="21"/>
        <v>0</v>
      </c>
      <c r="H342" s="16">
        <f t="shared" si="22"/>
        <v>0</v>
      </c>
    </row>
    <row r="343" spans="1:8" s="2" customFormat="1" ht="9.9499999999999993" customHeight="1" x14ac:dyDescent="0.2">
      <c r="A343" s="19">
        <v>342</v>
      </c>
      <c r="B343" s="20">
        <f t="shared" si="23"/>
        <v>0</v>
      </c>
      <c r="C343" s="20">
        <f>IF($G342=0,0,IF($G342&lt;$C342,$G342+$D343,PMT('Home Loan Extra Payments'!$D$9/12,'Home Loan Extra Payments'!$D$10,-'Home Loan Extra Payments'!$D$8,0,0)))</f>
        <v>0</v>
      </c>
      <c r="D343" s="15">
        <f>$B343*('Home Loan Extra Payments'!$D$9/12)</f>
        <v>0</v>
      </c>
      <c r="E343" s="20"/>
      <c r="F343" s="20">
        <f t="shared" si="20"/>
        <v>0</v>
      </c>
      <c r="G343" s="20">
        <f t="shared" si="21"/>
        <v>0</v>
      </c>
      <c r="H343" s="16">
        <f t="shared" si="22"/>
        <v>0</v>
      </c>
    </row>
    <row r="344" spans="1:8" s="2" customFormat="1" ht="9.9499999999999993" customHeight="1" x14ac:dyDescent="0.2">
      <c r="A344" s="19">
        <v>343</v>
      </c>
      <c r="B344" s="20">
        <f t="shared" si="23"/>
        <v>0</v>
      </c>
      <c r="C344" s="20">
        <f>IF($G343=0,0,IF($G343&lt;$C343,$G343+$D344,PMT('Home Loan Extra Payments'!$D$9/12,'Home Loan Extra Payments'!$D$10,-'Home Loan Extra Payments'!$D$8,0,0)))</f>
        <v>0</v>
      </c>
      <c r="D344" s="15">
        <f>$B344*('Home Loan Extra Payments'!$D$9/12)</f>
        <v>0</v>
      </c>
      <c r="E344" s="20"/>
      <c r="F344" s="20">
        <f t="shared" si="20"/>
        <v>0</v>
      </c>
      <c r="G344" s="20">
        <f t="shared" si="21"/>
        <v>0</v>
      </c>
      <c r="H344" s="16">
        <f t="shared" si="22"/>
        <v>0</v>
      </c>
    </row>
    <row r="345" spans="1:8" s="2" customFormat="1" ht="9.9499999999999993" customHeight="1" x14ac:dyDescent="0.2">
      <c r="A345" s="19">
        <v>344</v>
      </c>
      <c r="B345" s="20">
        <f t="shared" si="23"/>
        <v>0</v>
      </c>
      <c r="C345" s="20">
        <f>IF($G344=0,0,IF($G344&lt;$C344,$G344+$D345,PMT('Home Loan Extra Payments'!$D$9/12,'Home Loan Extra Payments'!$D$10,-'Home Loan Extra Payments'!$D$8,0,0)))</f>
        <v>0</v>
      </c>
      <c r="D345" s="15">
        <f>$B345*('Home Loan Extra Payments'!$D$9/12)</f>
        <v>0</v>
      </c>
      <c r="E345" s="20"/>
      <c r="F345" s="20">
        <f t="shared" si="20"/>
        <v>0</v>
      </c>
      <c r="G345" s="20">
        <f t="shared" si="21"/>
        <v>0</v>
      </c>
      <c r="H345" s="16">
        <f t="shared" si="22"/>
        <v>0</v>
      </c>
    </row>
    <row r="346" spans="1:8" s="2" customFormat="1" ht="9.9499999999999993" customHeight="1" x14ac:dyDescent="0.2">
      <c r="A346" s="19">
        <v>345</v>
      </c>
      <c r="B346" s="20">
        <f t="shared" si="23"/>
        <v>0</v>
      </c>
      <c r="C346" s="20">
        <f>IF($G345=0,0,IF($G345&lt;$C345,$G345+$D346,PMT('Home Loan Extra Payments'!$D$9/12,'Home Loan Extra Payments'!$D$10,-'Home Loan Extra Payments'!$D$8,0,0)))</f>
        <v>0</v>
      </c>
      <c r="D346" s="15">
        <f>$B346*('Home Loan Extra Payments'!$D$9/12)</f>
        <v>0</v>
      </c>
      <c r="E346" s="20"/>
      <c r="F346" s="20">
        <f t="shared" si="20"/>
        <v>0</v>
      </c>
      <c r="G346" s="20">
        <f t="shared" si="21"/>
        <v>0</v>
      </c>
      <c r="H346" s="16">
        <f t="shared" si="22"/>
        <v>0</v>
      </c>
    </row>
    <row r="347" spans="1:8" s="2" customFormat="1" ht="9.9499999999999993" customHeight="1" x14ac:dyDescent="0.2">
      <c r="A347" s="19">
        <v>346</v>
      </c>
      <c r="B347" s="20">
        <f t="shared" si="23"/>
        <v>0</v>
      </c>
      <c r="C347" s="20">
        <f>IF($G346=0,0,IF($G346&lt;$C346,$G346+$D347,PMT('Home Loan Extra Payments'!$D$9/12,'Home Loan Extra Payments'!$D$10,-'Home Loan Extra Payments'!$D$8,0,0)))</f>
        <v>0</v>
      </c>
      <c r="D347" s="15">
        <f>$B347*('Home Loan Extra Payments'!$D$9/12)</f>
        <v>0</v>
      </c>
      <c r="E347" s="20"/>
      <c r="F347" s="20">
        <f t="shared" si="20"/>
        <v>0</v>
      </c>
      <c r="G347" s="20">
        <f t="shared" si="21"/>
        <v>0</v>
      </c>
      <c r="H347" s="16">
        <f t="shared" si="22"/>
        <v>0</v>
      </c>
    </row>
    <row r="348" spans="1:8" s="2" customFormat="1" ht="9.9499999999999993" customHeight="1" x14ac:dyDescent="0.2">
      <c r="A348" s="19">
        <v>347</v>
      </c>
      <c r="B348" s="20">
        <f t="shared" si="23"/>
        <v>0</v>
      </c>
      <c r="C348" s="20">
        <f>IF($G347=0,0,IF($G347&lt;$C347,$G347+$D348,PMT('Home Loan Extra Payments'!$D$9/12,'Home Loan Extra Payments'!$D$10,-'Home Loan Extra Payments'!$D$8,0,0)))</f>
        <v>0</v>
      </c>
      <c r="D348" s="15">
        <f>$B348*('Home Loan Extra Payments'!$D$9/12)</f>
        <v>0</v>
      </c>
      <c r="E348" s="20"/>
      <c r="F348" s="20">
        <f t="shared" si="20"/>
        <v>0</v>
      </c>
      <c r="G348" s="20">
        <f t="shared" si="21"/>
        <v>0</v>
      </c>
      <c r="H348" s="16">
        <f t="shared" si="22"/>
        <v>0</v>
      </c>
    </row>
    <row r="349" spans="1:8" s="2" customFormat="1" ht="9.9499999999999993" customHeight="1" x14ac:dyDescent="0.2">
      <c r="A349" s="19">
        <v>348</v>
      </c>
      <c r="B349" s="20">
        <f t="shared" si="23"/>
        <v>0</v>
      </c>
      <c r="C349" s="20">
        <f>IF($G348=0,0,IF($G348&lt;$C348,$G348+$D349,PMT('Home Loan Extra Payments'!$D$9/12,'Home Loan Extra Payments'!$D$10,-'Home Loan Extra Payments'!$D$8,0,0)))</f>
        <v>0</v>
      </c>
      <c r="D349" s="15">
        <f>$B349*('Home Loan Extra Payments'!$D$9/12)</f>
        <v>0</v>
      </c>
      <c r="E349" s="20"/>
      <c r="F349" s="20">
        <f t="shared" si="20"/>
        <v>0</v>
      </c>
      <c r="G349" s="20">
        <f t="shared" si="21"/>
        <v>0</v>
      </c>
      <c r="H349" s="16">
        <f t="shared" si="22"/>
        <v>0</v>
      </c>
    </row>
    <row r="350" spans="1:8" s="2" customFormat="1" ht="9.9499999999999993" customHeight="1" x14ac:dyDescent="0.2">
      <c r="A350" s="19">
        <v>349</v>
      </c>
      <c r="B350" s="20">
        <f t="shared" si="23"/>
        <v>0</v>
      </c>
      <c r="C350" s="20">
        <f>IF($G349=0,0,IF($G349&lt;$C349,$G349+$D350,PMT('Home Loan Extra Payments'!$D$9/12,'Home Loan Extra Payments'!$D$10,-'Home Loan Extra Payments'!$D$8,0,0)))</f>
        <v>0</v>
      </c>
      <c r="D350" s="15">
        <f>$B350*('Home Loan Extra Payments'!$D$9/12)</f>
        <v>0</v>
      </c>
      <c r="E350" s="20"/>
      <c r="F350" s="20">
        <f t="shared" si="20"/>
        <v>0</v>
      </c>
      <c r="G350" s="20">
        <f t="shared" si="21"/>
        <v>0</v>
      </c>
      <c r="H350" s="16">
        <f t="shared" si="22"/>
        <v>0</v>
      </c>
    </row>
    <row r="351" spans="1:8" s="2" customFormat="1" ht="9.9499999999999993" customHeight="1" x14ac:dyDescent="0.2">
      <c r="A351" s="19">
        <v>350</v>
      </c>
      <c r="B351" s="20">
        <f t="shared" si="23"/>
        <v>0</v>
      </c>
      <c r="C351" s="20">
        <f>IF($G350=0,0,IF($G350&lt;$C350,$G350+$D351,PMT('Home Loan Extra Payments'!$D$9/12,'Home Loan Extra Payments'!$D$10,-'Home Loan Extra Payments'!$D$8,0,0)))</f>
        <v>0</v>
      </c>
      <c r="D351" s="15">
        <f>$B351*('Home Loan Extra Payments'!$D$9/12)</f>
        <v>0</v>
      </c>
      <c r="E351" s="20"/>
      <c r="F351" s="20">
        <f t="shared" si="20"/>
        <v>0</v>
      </c>
      <c r="G351" s="20">
        <f t="shared" si="21"/>
        <v>0</v>
      </c>
      <c r="H351" s="16">
        <f t="shared" si="22"/>
        <v>0</v>
      </c>
    </row>
    <row r="352" spans="1:8" s="2" customFormat="1" ht="9.9499999999999993" customHeight="1" x14ac:dyDescent="0.2">
      <c r="A352" s="19">
        <v>351</v>
      </c>
      <c r="B352" s="20">
        <f t="shared" si="23"/>
        <v>0</v>
      </c>
      <c r="C352" s="20">
        <f>IF($G351=0,0,IF($G351&lt;$C351,$G351+$D352,PMT('Home Loan Extra Payments'!$D$9/12,'Home Loan Extra Payments'!$D$10,-'Home Loan Extra Payments'!$D$8,0,0)))</f>
        <v>0</v>
      </c>
      <c r="D352" s="15">
        <f>$B352*('Home Loan Extra Payments'!$D$9/12)</f>
        <v>0</v>
      </c>
      <c r="E352" s="20"/>
      <c r="F352" s="20">
        <f t="shared" si="20"/>
        <v>0</v>
      </c>
      <c r="G352" s="20">
        <f t="shared" si="21"/>
        <v>0</v>
      </c>
      <c r="H352" s="16">
        <f t="shared" si="22"/>
        <v>0</v>
      </c>
    </row>
    <row r="353" spans="1:8" s="2" customFormat="1" ht="9.9499999999999993" customHeight="1" x14ac:dyDescent="0.2">
      <c r="A353" s="19">
        <v>352</v>
      </c>
      <c r="B353" s="20">
        <f t="shared" si="23"/>
        <v>0</v>
      </c>
      <c r="C353" s="20">
        <f>IF($G352=0,0,IF($G352&lt;$C352,$G352+$D353,PMT('Home Loan Extra Payments'!$D$9/12,'Home Loan Extra Payments'!$D$10,-'Home Loan Extra Payments'!$D$8,0,0)))</f>
        <v>0</v>
      </c>
      <c r="D353" s="15">
        <f>$B353*('Home Loan Extra Payments'!$D$9/12)</f>
        <v>0</v>
      </c>
      <c r="E353" s="20"/>
      <c r="F353" s="20">
        <f t="shared" si="20"/>
        <v>0</v>
      </c>
      <c r="G353" s="20">
        <f t="shared" si="21"/>
        <v>0</v>
      </c>
      <c r="H353" s="16">
        <f t="shared" si="22"/>
        <v>0</v>
      </c>
    </row>
    <row r="354" spans="1:8" s="2" customFormat="1" ht="9.9499999999999993" customHeight="1" x14ac:dyDescent="0.2">
      <c r="A354" s="19">
        <v>353</v>
      </c>
      <c r="B354" s="20">
        <f t="shared" si="23"/>
        <v>0</v>
      </c>
      <c r="C354" s="20">
        <f>IF($G353=0,0,IF($G353&lt;$C353,$G353+$D354,PMT('Home Loan Extra Payments'!$D$9/12,'Home Loan Extra Payments'!$D$10,-'Home Loan Extra Payments'!$D$8,0,0)))</f>
        <v>0</v>
      </c>
      <c r="D354" s="15">
        <f>$B354*('Home Loan Extra Payments'!$D$9/12)</f>
        <v>0</v>
      </c>
      <c r="E354" s="20"/>
      <c r="F354" s="20">
        <f t="shared" si="20"/>
        <v>0</v>
      </c>
      <c r="G354" s="20">
        <f t="shared" si="21"/>
        <v>0</v>
      </c>
      <c r="H354" s="16">
        <f t="shared" si="22"/>
        <v>0</v>
      </c>
    </row>
    <row r="355" spans="1:8" s="2" customFormat="1" ht="9.9499999999999993" customHeight="1" x14ac:dyDescent="0.2">
      <c r="A355" s="19">
        <v>354</v>
      </c>
      <c r="B355" s="20">
        <f t="shared" si="23"/>
        <v>0</v>
      </c>
      <c r="C355" s="20">
        <f>IF($G354=0,0,IF($G354&lt;$C354,$G354+$D355,PMT('Home Loan Extra Payments'!$D$9/12,'Home Loan Extra Payments'!$D$10,-'Home Loan Extra Payments'!$D$8,0,0)))</f>
        <v>0</v>
      </c>
      <c r="D355" s="15">
        <f>$B355*('Home Loan Extra Payments'!$D$9/12)</f>
        <v>0</v>
      </c>
      <c r="E355" s="20"/>
      <c r="F355" s="20">
        <f t="shared" si="20"/>
        <v>0</v>
      </c>
      <c r="G355" s="20">
        <f t="shared" si="21"/>
        <v>0</v>
      </c>
      <c r="H355" s="16">
        <f t="shared" si="22"/>
        <v>0</v>
      </c>
    </row>
    <row r="356" spans="1:8" s="2" customFormat="1" ht="9.9499999999999993" customHeight="1" x14ac:dyDescent="0.2">
      <c r="A356" s="19">
        <v>355</v>
      </c>
      <c r="B356" s="20">
        <f t="shared" si="23"/>
        <v>0</v>
      </c>
      <c r="C356" s="20">
        <f>IF($G355=0,0,IF($G355&lt;$C355,$G355+$D356,PMT('Home Loan Extra Payments'!$D$9/12,'Home Loan Extra Payments'!$D$10,-'Home Loan Extra Payments'!$D$8,0,0)))</f>
        <v>0</v>
      </c>
      <c r="D356" s="15">
        <f>$B356*('Home Loan Extra Payments'!$D$9/12)</f>
        <v>0</v>
      </c>
      <c r="E356" s="20"/>
      <c r="F356" s="20">
        <f t="shared" si="20"/>
        <v>0</v>
      </c>
      <c r="G356" s="20">
        <f t="shared" si="21"/>
        <v>0</v>
      </c>
      <c r="H356" s="16">
        <f t="shared" si="22"/>
        <v>0</v>
      </c>
    </row>
    <row r="357" spans="1:8" s="2" customFormat="1" ht="9.9499999999999993" customHeight="1" x14ac:dyDescent="0.2">
      <c r="A357" s="19">
        <v>356</v>
      </c>
      <c r="B357" s="20">
        <f t="shared" si="23"/>
        <v>0</v>
      </c>
      <c r="C357" s="20">
        <f>IF($G356=0,0,IF($G356&lt;$C356,$G356+$D357,PMT('Home Loan Extra Payments'!$D$9/12,'Home Loan Extra Payments'!$D$10,-'Home Loan Extra Payments'!$D$8,0,0)))</f>
        <v>0</v>
      </c>
      <c r="D357" s="15">
        <f>$B357*('Home Loan Extra Payments'!$D$9/12)</f>
        <v>0</v>
      </c>
      <c r="E357" s="20"/>
      <c r="F357" s="20">
        <f t="shared" si="20"/>
        <v>0</v>
      </c>
      <c r="G357" s="20">
        <f t="shared" si="21"/>
        <v>0</v>
      </c>
      <c r="H357" s="16">
        <f t="shared" si="22"/>
        <v>0</v>
      </c>
    </row>
    <row r="358" spans="1:8" s="2" customFormat="1" ht="9.9499999999999993" customHeight="1" x14ac:dyDescent="0.2">
      <c r="A358" s="19">
        <v>357</v>
      </c>
      <c r="B358" s="20">
        <f t="shared" si="23"/>
        <v>0</v>
      </c>
      <c r="C358" s="20">
        <f>IF($G357=0,0,IF($G357&lt;$C357,$G357+$D358,PMT('Home Loan Extra Payments'!$D$9/12,'Home Loan Extra Payments'!$D$10,-'Home Loan Extra Payments'!$D$8,0,0)))</f>
        <v>0</v>
      </c>
      <c r="D358" s="15">
        <f>$B358*('Home Loan Extra Payments'!$D$9/12)</f>
        <v>0</v>
      </c>
      <c r="E358" s="20"/>
      <c r="F358" s="20">
        <f t="shared" si="20"/>
        <v>0</v>
      </c>
      <c r="G358" s="20">
        <f t="shared" si="21"/>
        <v>0</v>
      </c>
      <c r="H358" s="16">
        <f t="shared" si="22"/>
        <v>0</v>
      </c>
    </row>
    <row r="359" spans="1:8" s="2" customFormat="1" ht="9.9499999999999993" customHeight="1" x14ac:dyDescent="0.2">
      <c r="A359" s="19">
        <v>358</v>
      </c>
      <c r="B359" s="20">
        <f t="shared" si="23"/>
        <v>0</v>
      </c>
      <c r="C359" s="20">
        <f>IF($G358=0,0,IF($G358&lt;$C358,$G358+$D359,PMT('Home Loan Extra Payments'!$D$9/12,'Home Loan Extra Payments'!$D$10,-'Home Loan Extra Payments'!$D$8,0,0)))</f>
        <v>0</v>
      </c>
      <c r="D359" s="15">
        <f>$B359*('Home Loan Extra Payments'!$D$9/12)</f>
        <v>0</v>
      </c>
      <c r="E359" s="20"/>
      <c r="F359" s="20">
        <f t="shared" si="20"/>
        <v>0</v>
      </c>
      <c r="G359" s="20">
        <f t="shared" si="21"/>
        <v>0</v>
      </c>
      <c r="H359" s="16">
        <f t="shared" si="22"/>
        <v>0</v>
      </c>
    </row>
    <row r="360" spans="1:8" s="2" customFormat="1" ht="9.9499999999999993" customHeight="1" x14ac:dyDescent="0.2">
      <c r="A360" s="19">
        <v>359</v>
      </c>
      <c r="B360" s="20">
        <f t="shared" si="23"/>
        <v>0</v>
      </c>
      <c r="C360" s="20">
        <f>IF($G359=0,0,IF($G359&lt;$C359,$G359+$D360,PMT('Home Loan Extra Payments'!$D$9/12,'Home Loan Extra Payments'!$D$10,-'Home Loan Extra Payments'!$D$8,0,0)))</f>
        <v>0</v>
      </c>
      <c r="D360" s="15">
        <f>$B360*('Home Loan Extra Payments'!$D$9/12)</f>
        <v>0</v>
      </c>
      <c r="E360" s="20"/>
      <c r="F360" s="20">
        <f t="shared" si="20"/>
        <v>0</v>
      </c>
      <c r="G360" s="20">
        <f t="shared" si="21"/>
        <v>0</v>
      </c>
      <c r="H360" s="16">
        <f t="shared" si="22"/>
        <v>0</v>
      </c>
    </row>
    <row r="361" spans="1:8" s="2" customFormat="1" ht="9.9499999999999993" customHeight="1" x14ac:dyDescent="0.2">
      <c r="A361" s="19">
        <v>360</v>
      </c>
      <c r="B361" s="20">
        <f t="shared" si="23"/>
        <v>0</v>
      </c>
      <c r="C361" s="20">
        <f>IF($G360=0,0,IF($G360&lt;$C360,$G360+$D361,PMT('Home Loan Extra Payments'!$D$9/12,'Home Loan Extra Payments'!$D$10,-'Home Loan Extra Payments'!$D$8,0,0)))</f>
        <v>0</v>
      </c>
      <c r="D361" s="15">
        <f>$B361*('Home Loan Extra Payments'!$D$9/12)</f>
        <v>0</v>
      </c>
      <c r="E361" s="20"/>
      <c r="F361" s="20">
        <f t="shared" si="20"/>
        <v>0</v>
      </c>
      <c r="G361" s="20">
        <f t="shared" si="21"/>
        <v>0</v>
      </c>
      <c r="H361" s="16">
        <f t="shared" si="22"/>
        <v>0</v>
      </c>
    </row>
    <row r="362" spans="1:8" x14ac:dyDescent="0.2">
      <c r="A362" s="25"/>
      <c r="B362" s="25"/>
      <c r="C362" s="26">
        <f>SUM(C2:C361)</f>
        <v>2082775.76007727</v>
      </c>
      <c r="D362" s="26">
        <f>SUM(D2:D361)</f>
        <v>1082775.7600772805</v>
      </c>
      <c r="E362" s="26"/>
      <c r="F362" s="26"/>
      <c r="G362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62"/>
  <sheetViews>
    <sheetView workbookViewId="0">
      <pane ySplit="1" topLeftCell="A321" activePane="bottomLeft" state="frozen"/>
      <selection pane="bottomLeft" activeCell="D362" sqref="C362:D362"/>
    </sheetView>
  </sheetViews>
  <sheetFormatPr defaultRowHeight="12.75" x14ac:dyDescent="0.2"/>
  <cols>
    <col min="1" max="3" width="9.140625" style="21"/>
    <col min="4" max="4" width="12" style="21" bestFit="1" customWidth="1"/>
    <col min="5" max="9" width="9.140625" style="21"/>
    <col min="10" max="10" width="0" style="21" hidden="1" customWidth="1"/>
    <col min="11" max="16384" width="9.140625" style="21"/>
  </cols>
  <sheetData>
    <row r="1" spans="1:10" s="2" customFormat="1" ht="15.95" customHeight="1" x14ac:dyDescent="0.2">
      <c r="A1" s="17" t="s">
        <v>6</v>
      </c>
      <c r="B1" s="17" t="s">
        <v>8</v>
      </c>
      <c r="C1" s="17" t="s">
        <v>7</v>
      </c>
      <c r="D1" s="17" t="s">
        <v>11</v>
      </c>
      <c r="E1" s="17"/>
      <c r="F1" s="17" t="s">
        <v>12</v>
      </c>
      <c r="G1" s="18" t="s">
        <v>10</v>
      </c>
      <c r="H1" s="17" t="s">
        <v>9</v>
      </c>
      <c r="I1" s="17" t="s">
        <v>13</v>
      </c>
      <c r="J1" s="2" t="s">
        <v>18</v>
      </c>
    </row>
    <row r="2" spans="1:10" s="2" customFormat="1" ht="9.9499999999999993" customHeight="1" x14ac:dyDescent="0.2">
      <c r="A2" s="19">
        <v>1</v>
      </c>
      <c r="B2" s="20">
        <f>'Home Loan Extra Payments'!$D$8</f>
        <v>1000000</v>
      </c>
      <c r="C2" s="20">
        <f>PMT('Home Loan Extra Payments'!$D$9/12,'Home Loan Extra Payments'!$D$10,-'Home Loan Extra Payments'!$D$8,0,0)</f>
        <v>8678.23233365534</v>
      </c>
      <c r="D2" s="15">
        <f>$B2*('Home Loan Extra Payments'!$D$9/12)</f>
        <v>7083.3333333333339</v>
      </c>
      <c r="E2" s="20"/>
      <c r="F2" s="20">
        <f t="shared" ref="F2:F65" si="0">$C2-$D2</f>
        <v>1594.899000322006</v>
      </c>
      <c r="G2" s="20">
        <f>IF($B2&lt;=$J2,0,$J2)</f>
        <v>0</v>
      </c>
      <c r="H2" s="20">
        <f t="shared" ref="H2:H65" si="1">IF(ROUND($B2-$F2-$G2,2)=0,0,$B2-$F2-$G2)</f>
        <v>998405.10099967802</v>
      </c>
      <c r="I2" s="16">
        <f t="shared" ref="I2:I65" si="2">IF($B2=0,0,$H2/$B$2)</f>
        <v>0.99840510099967805</v>
      </c>
      <c r="J2" s="2">
        <f>(IF('Home Loan Extra Payments'!$D$12&gt;0,IF($A2&gt;='Home Loan Extra Payments'!$D$13,'Home Loan Extra Payments'!$D$12,0),0)+(IF('Home Loan Extra Payments'!$H$12&gt;0,IF('Home Loan Extra Payments'!$H$13&gt;0,IF('Home Loan Extra Payments'!$H$13=$A2,'Home Loan Extra Payments'!$H$12,0),0),0)))</f>
        <v>0</v>
      </c>
    </row>
    <row r="3" spans="1:10" s="2" customFormat="1" ht="9.9499999999999993" customHeight="1" x14ac:dyDescent="0.2">
      <c r="A3" s="19">
        <v>2</v>
      </c>
      <c r="B3" s="20">
        <f t="shared" ref="B3:B66" si="3">$H2</f>
        <v>998405.10099967802</v>
      </c>
      <c r="C3" s="20">
        <f>IF($H2=0,0,IF($H2&lt;$C2,$H2+$D3,PMT('Home Loan Extra Payments'!$D$9/12,'Home Loan Extra Payments'!$D$10,-'Home Loan Extra Payments'!$D$8,0,0)))</f>
        <v>8678.23233365534</v>
      </c>
      <c r="D3" s="15">
        <f>$B3*('Home Loan Extra Payments'!$D$9/12)</f>
        <v>7072.0361320810534</v>
      </c>
      <c r="E3" s="20"/>
      <c r="F3" s="20">
        <f t="shared" si="0"/>
        <v>1606.1962015742865</v>
      </c>
      <c r="G3" s="20">
        <f t="shared" ref="G3:G66" si="4">IF(OR($H2=($J3+$C3),($J3+$C3)&gt;$H2),0,$J3)</f>
        <v>0</v>
      </c>
      <c r="H3" s="20">
        <f t="shared" si="1"/>
        <v>996798.90479810373</v>
      </c>
      <c r="I3" s="16">
        <f t="shared" si="2"/>
        <v>0.99679890479810374</v>
      </c>
      <c r="J3" s="2">
        <f>(IF('Home Loan Extra Payments'!$D$12&gt;0,IF($A3&gt;='Home Loan Extra Payments'!$D$13,'Home Loan Extra Payments'!$D$12,0),0)+(IF('Home Loan Extra Payments'!$H$12&gt;0,IF('Home Loan Extra Payments'!$H$13&gt;0,IF('Home Loan Extra Payments'!$H$13=$A3,'Home Loan Extra Payments'!$H$12,0),0),0)))</f>
        <v>0</v>
      </c>
    </row>
    <row r="4" spans="1:10" s="2" customFormat="1" ht="9.9499999999999993" customHeight="1" x14ac:dyDescent="0.2">
      <c r="A4" s="19">
        <v>3</v>
      </c>
      <c r="B4" s="20">
        <f t="shared" si="3"/>
        <v>996798.90479810373</v>
      </c>
      <c r="C4" s="20">
        <f>IF($H3=0,0,IF($H3&lt;$C3,$H3+$D4,PMT('Home Loan Extra Payments'!$D$9/12,'Home Loan Extra Payments'!$D$10,-'Home Loan Extra Payments'!$D$8,0,0)))</f>
        <v>8678.23233365534</v>
      </c>
      <c r="D4" s="15">
        <f>$B4*('Home Loan Extra Payments'!$D$9/12)</f>
        <v>7060.6589089865683</v>
      </c>
      <c r="E4" s="20"/>
      <c r="F4" s="20">
        <f t="shared" si="0"/>
        <v>1617.5734246687716</v>
      </c>
      <c r="G4" s="20">
        <f t="shared" si="4"/>
        <v>0</v>
      </c>
      <c r="H4" s="20">
        <f t="shared" si="1"/>
        <v>995181.33137343498</v>
      </c>
      <c r="I4" s="16">
        <f t="shared" si="2"/>
        <v>0.99518133137343501</v>
      </c>
      <c r="J4" s="2">
        <f>(IF('Home Loan Extra Payments'!$D$12&gt;0,IF($A4&gt;='Home Loan Extra Payments'!$D$13,'Home Loan Extra Payments'!$D$12,0),0)+(IF('Home Loan Extra Payments'!$H$12&gt;0,IF('Home Loan Extra Payments'!$H$13&gt;0,IF('Home Loan Extra Payments'!$H$13=$A4,'Home Loan Extra Payments'!$H$12,0),0),0)))</f>
        <v>0</v>
      </c>
    </row>
    <row r="5" spans="1:10" s="2" customFormat="1" ht="9.9499999999999993" customHeight="1" x14ac:dyDescent="0.2">
      <c r="A5" s="19">
        <v>4</v>
      </c>
      <c r="B5" s="20">
        <f t="shared" si="3"/>
        <v>995181.33137343498</v>
      </c>
      <c r="C5" s="20">
        <f>IF($H4=0,0,IF($H4&lt;$C4,$H4+$D5,PMT('Home Loan Extra Payments'!$D$9/12,'Home Loan Extra Payments'!$D$10,-'Home Loan Extra Payments'!$D$8,0,0)))</f>
        <v>8678.23233365534</v>
      </c>
      <c r="D5" s="15">
        <f>$B5*('Home Loan Extra Payments'!$D$9/12)</f>
        <v>7049.2010972284979</v>
      </c>
      <c r="E5" s="20"/>
      <c r="F5" s="20">
        <f t="shared" si="0"/>
        <v>1629.031236426842</v>
      </c>
      <c r="G5" s="20">
        <f t="shared" si="4"/>
        <v>0</v>
      </c>
      <c r="H5" s="20">
        <f t="shared" si="1"/>
        <v>993552.30013700819</v>
      </c>
      <c r="I5" s="16">
        <f t="shared" si="2"/>
        <v>0.99355230013700824</v>
      </c>
      <c r="J5" s="2">
        <f>(IF('Home Loan Extra Payments'!$D$12&gt;0,IF($A5&gt;='Home Loan Extra Payments'!$D$13,'Home Loan Extra Payments'!$D$12,0),0)+(IF('Home Loan Extra Payments'!$H$12&gt;0,IF('Home Loan Extra Payments'!$H$13&gt;0,IF('Home Loan Extra Payments'!$H$13=$A5,'Home Loan Extra Payments'!$H$12,0),0),0)))</f>
        <v>0</v>
      </c>
    </row>
    <row r="6" spans="1:10" s="2" customFormat="1" ht="9.9499999999999993" customHeight="1" x14ac:dyDescent="0.2">
      <c r="A6" s="19">
        <v>5</v>
      </c>
      <c r="B6" s="20">
        <f t="shared" si="3"/>
        <v>993552.30013700819</v>
      </c>
      <c r="C6" s="20">
        <f>IF($H5=0,0,IF($H5&lt;$C5,$H5+$D6,PMT('Home Loan Extra Payments'!$D$9/12,'Home Loan Extra Payments'!$D$10,-'Home Loan Extra Payments'!$D$8,0,0)))</f>
        <v>8678.23233365534</v>
      </c>
      <c r="D6" s="15">
        <f>$B6*('Home Loan Extra Payments'!$D$9/12)</f>
        <v>7037.6621259704752</v>
      </c>
      <c r="E6" s="20"/>
      <c r="F6" s="20">
        <f t="shared" si="0"/>
        <v>1640.5702076848647</v>
      </c>
      <c r="G6" s="20">
        <f t="shared" si="4"/>
        <v>0</v>
      </c>
      <c r="H6" s="20">
        <f t="shared" si="1"/>
        <v>991911.72992932331</v>
      </c>
      <c r="I6" s="16">
        <f t="shared" si="2"/>
        <v>0.9919117299293233</v>
      </c>
      <c r="J6" s="2">
        <f>(IF('Home Loan Extra Payments'!$D$12&gt;0,IF($A6&gt;='Home Loan Extra Payments'!$D$13,'Home Loan Extra Payments'!$D$12,0),0)+(IF('Home Loan Extra Payments'!$H$12&gt;0,IF('Home Loan Extra Payments'!$H$13&gt;0,IF('Home Loan Extra Payments'!$H$13=$A6,'Home Loan Extra Payments'!$H$12,0),0),0)))</f>
        <v>0</v>
      </c>
    </row>
    <row r="7" spans="1:10" s="2" customFormat="1" ht="9.9499999999999993" customHeight="1" x14ac:dyDescent="0.2">
      <c r="A7" s="19">
        <v>6</v>
      </c>
      <c r="B7" s="20">
        <f t="shared" si="3"/>
        <v>991911.72992932331</v>
      </c>
      <c r="C7" s="20">
        <f>IF($H6=0,0,IF($H6&lt;$C6,$H6+$D7,PMT('Home Loan Extra Payments'!$D$9/12,'Home Loan Extra Payments'!$D$10,-'Home Loan Extra Payments'!$D$8,0,0)))</f>
        <v>8678.23233365534</v>
      </c>
      <c r="D7" s="15">
        <f>$B7*('Home Loan Extra Payments'!$D$9/12)</f>
        <v>7026.0414203327073</v>
      </c>
      <c r="E7" s="20"/>
      <c r="F7" s="20">
        <f t="shared" si="0"/>
        <v>1652.1909133226327</v>
      </c>
      <c r="G7" s="20">
        <f t="shared" si="4"/>
        <v>0</v>
      </c>
      <c r="H7" s="20">
        <f t="shared" si="1"/>
        <v>990259.53901600069</v>
      </c>
      <c r="I7" s="16">
        <f t="shared" si="2"/>
        <v>0.99025953901600072</v>
      </c>
      <c r="J7" s="2">
        <f>(IF('Home Loan Extra Payments'!$D$12&gt;0,IF($A7&gt;='Home Loan Extra Payments'!$D$13,'Home Loan Extra Payments'!$D$12,0),0)+(IF('Home Loan Extra Payments'!$H$12&gt;0,IF('Home Loan Extra Payments'!$H$13&gt;0,IF('Home Loan Extra Payments'!$H$13=$A7,'Home Loan Extra Payments'!$H$12,0),0),0)))</f>
        <v>0</v>
      </c>
    </row>
    <row r="8" spans="1:10" s="2" customFormat="1" ht="9.9499999999999993" customHeight="1" x14ac:dyDescent="0.2">
      <c r="A8" s="19">
        <v>7</v>
      </c>
      <c r="B8" s="20">
        <f t="shared" si="3"/>
        <v>990259.53901600069</v>
      </c>
      <c r="C8" s="20">
        <f>IF($H7=0,0,IF($H7&lt;$C7,$H7+$D8,PMT('Home Loan Extra Payments'!$D$9/12,'Home Loan Extra Payments'!$D$10,-'Home Loan Extra Payments'!$D$8,0,0)))</f>
        <v>8678.23233365534</v>
      </c>
      <c r="D8" s="15">
        <f>$B8*('Home Loan Extra Payments'!$D$9/12)</f>
        <v>7014.3384013633386</v>
      </c>
      <c r="E8" s="20"/>
      <c r="F8" s="20">
        <f t="shared" si="0"/>
        <v>1663.8939322920014</v>
      </c>
      <c r="G8" s="20">
        <f t="shared" si="4"/>
        <v>0</v>
      </c>
      <c r="H8" s="20">
        <f t="shared" si="1"/>
        <v>988595.64508370869</v>
      </c>
      <c r="I8" s="16">
        <f t="shared" si="2"/>
        <v>0.98859564508370867</v>
      </c>
      <c r="J8" s="2">
        <f>(IF('Home Loan Extra Payments'!$D$12&gt;0,IF($A8&gt;='Home Loan Extra Payments'!$D$13,'Home Loan Extra Payments'!$D$12,0),0)+(IF('Home Loan Extra Payments'!$H$12&gt;0,IF('Home Loan Extra Payments'!$H$13&gt;0,IF('Home Loan Extra Payments'!$H$13=$A8,'Home Loan Extra Payments'!$H$12,0),0),0)))</f>
        <v>0</v>
      </c>
    </row>
    <row r="9" spans="1:10" s="2" customFormat="1" ht="9.9499999999999993" customHeight="1" x14ac:dyDescent="0.2">
      <c r="A9" s="19">
        <v>8</v>
      </c>
      <c r="B9" s="20">
        <f t="shared" si="3"/>
        <v>988595.64508370869</v>
      </c>
      <c r="C9" s="20">
        <f>IF($H8=0,0,IF($H8&lt;$C8,$H8+$D9,PMT('Home Loan Extra Payments'!$D$9/12,'Home Loan Extra Payments'!$D$10,-'Home Loan Extra Payments'!$D$8,0,0)))</f>
        <v>8678.23233365534</v>
      </c>
      <c r="D9" s="15">
        <f>$B9*('Home Loan Extra Payments'!$D$9/12)</f>
        <v>7002.5524860096039</v>
      </c>
      <c r="E9" s="20"/>
      <c r="F9" s="20">
        <f t="shared" si="0"/>
        <v>1675.6798476457361</v>
      </c>
      <c r="G9" s="20">
        <f t="shared" si="4"/>
        <v>0</v>
      </c>
      <c r="H9" s="20">
        <f t="shared" si="1"/>
        <v>986919.965236063</v>
      </c>
      <c r="I9" s="16">
        <f t="shared" si="2"/>
        <v>0.98691996523606296</v>
      </c>
      <c r="J9" s="2">
        <f>(IF('Home Loan Extra Payments'!$D$12&gt;0,IF($A9&gt;='Home Loan Extra Payments'!$D$13,'Home Loan Extra Payments'!$D$12,0),0)+(IF('Home Loan Extra Payments'!$H$12&gt;0,IF('Home Loan Extra Payments'!$H$13&gt;0,IF('Home Loan Extra Payments'!$H$13=$A9,'Home Loan Extra Payments'!$H$12,0),0),0)))</f>
        <v>0</v>
      </c>
    </row>
    <row r="10" spans="1:10" s="2" customFormat="1" ht="9.9499999999999993" customHeight="1" x14ac:dyDescent="0.2">
      <c r="A10" s="19">
        <v>9</v>
      </c>
      <c r="B10" s="20">
        <f t="shared" si="3"/>
        <v>986919.965236063</v>
      </c>
      <c r="C10" s="20">
        <f>IF($H9=0,0,IF($H9&lt;$C9,$H9+$D10,PMT('Home Loan Extra Payments'!$D$9/12,'Home Loan Extra Payments'!$D$10,-'Home Loan Extra Payments'!$D$8,0,0)))</f>
        <v>8678.23233365534</v>
      </c>
      <c r="D10" s="15">
        <f>$B10*('Home Loan Extra Payments'!$D$9/12)</f>
        <v>6990.6830870887798</v>
      </c>
      <c r="E10" s="20"/>
      <c r="F10" s="20">
        <f t="shared" si="0"/>
        <v>1687.5492465665602</v>
      </c>
      <c r="G10" s="20">
        <f t="shared" si="4"/>
        <v>0</v>
      </c>
      <c r="H10" s="20">
        <f t="shared" si="1"/>
        <v>985232.4159894964</v>
      </c>
      <c r="I10" s="16">
        <f t="shared" si="2"/>
        <v>0.9852324159894964</v>
      </c>
      <c r="J10" s="2">
        <f>(IF('Home Loan Extra Payments'!$D$12&gt;0,IF($A10&gt;='Home Loan Extra Payments'!$D$13,'Home Loan Extra Payments'!$D$12,0),0)+(IF('Home Loan Extra Payments'!$H$12&gt;0,IF('Home Loan Extra Payments'!$H$13&gt;0,IF('Home Loan Extra Payments'!$H$13=$A10,'Home Loan Extra Payments'!$H$12,0),0),0)))</f>
        <v>0</v>
      </c>
    </row>
    <row r="11" spans="1:10" s="2" customFormat="1" ht="9.9499999999999993" customHeight="1" x14ac:dyDescent="0.2">
      <c r="A11" s="19">
        <v>10</v>
      </c>
      <c r="B11" s="20">
        <f t="shared" si="3"/>
        <v>985232.4159894964</v>
      </c>
      <c r="C11" s="20">
        <f>IF($H10=0,0,IF($H10&lt;$C10,$H10+$D11,PMT('Home Loan Extra Payments'!$D$9/12,'Home Loan Extra Payments'!$D$10,-'Home Loan Extra Payments'!$D$8,0,0)))</f>
        <v>8678.23233365534</v>
      </c>
      <c r="D11" s="15">
        <f>$B11*('Home Loan Extra Payments'!$D$9/12)</f>
        <v>6978.7296132589336</v>
      </c>
      <c r="E11" s="20"/>
      <c r="F11" s="20">
        <f t="shared" si="0"/>
        <v>1699.5027203964064</v>
      </c>
      <c r="G11" s="20">
        <f t="shared" si="4"/>
        <v>0</v>
      </c>
      <c r="H11" s="20">
        <f t="shared" si="1"/>
        <v>983532.91326910001</v>
      </c>
      <c r="I11" s="16">
        <f t="shared" si="2"/>
        <v>0.98353291326909997</v>
      </c>
      <c r="J11" s="2">
        <f>(IF('Home Loan Extra Payments'!$D$12&gt;0,IF($A11&gt;='Home Loan Extra Payments'!$D$13,'Home Loan Extra Payments'!$D$12,0),0)+(IF('Home Loan Extra Payments'!$H$12&gt;0,IF('Home Loan Extra Payments'!$H$13&gt;0,IF('Home Loan Extra Payments'!$H$13=$A11,'Home Loan Extra Payments'!$H$12,0),0),0)))</f>
        <v>0</v>
      </c>
    </row>
    <row r="12" spans="1:10" s="2" customFormat="1" ht="9.9499999999999993" customHeight="1" x14ac:dyDescent="0.2">
      <c r="A12" s="19">
        <v>11</v>
      </c>
      <c r="B12" s="20">
        <f t="shared" si="3"/>
        <v>983532.91326910001</v>
      </c>
      <c r="C12" s="20">
        <f>IF($H11=0,0,IF($H11&lt;$C11,$H11+$D12,PMT('Home Loan Extra Payments'!$D$9/12,'Home Loan Extra Payments'!$D$10,-'Home Loan Extra Payments'!$D$8,0,0)))</f>
        <v>8678.23233365534</v>
      </c>
      <c r="D12" s="15">
        <f>$B12*('Home Loan Extra Payments'!$D$9/12)</f>
        <v>6966.6914689894593</v>
      </c>
      <c r="E12" s="20"/>
      <c r="F12" s="20">
        <f t="shared" si="0"/>
        <v>1711.5408646658807</v>
      </c>
      <c r="G12" s="20">
        <f t="shared" si="4"/>
        <v>0</v>
      </c>
      <c r="H12" s="20">
        <f t="shared" si="1"/>
        <v>981821.37240443414</v>
      </c>
      <c r="I12" s="16">
        <f t="shared" si="2"/>
        <v>0.98182137240443412</v>
      </c>
      <c r="J12" s="2">
        <f>(IF('Home Loan Extra Payments'!$D$12&gt;0,IF($A12&gt;='Home Loan Extra Payments'!$D$13,'Home Loan Extra Payments'!$D$12,0),0)+(IF('Home Loan Extra Payments'!$H$12&gt;0,IF('Home Loan Extra Payments'!$H$13&gt;0,IF('Home Loan Extra Payments'!$H$13=$A12,'Home Loan Extra Payments'!$H$12,0),0),0)))</f>
        <v>0</v>
      </c>
    </row>
    <row r="13" spans="1:10" s="2" customFormat="1" ht="9.9499999999999993" customHeight="1" x14ac:dyDescent="0.2">
      <c r="A13" s="19">
        <v>12</v>
      </c>
      <c r="B13" s="20">
        <f t="shared" si="3"/>
        <v>981821.37240443414</v>
      </c>
      <c r="C13" s="20">
        <f>IF($H12=0,0,IF($H12&lt;$C12,$H12+$D13,PMT('Home Loan Extra Payments'!$D$9/12,'Home Loan Extra Payments'!$D$10,-'Home Loan Extra Payments'!$D$8,0,0)))</f>
        <v>8678.23233365534</v>
      </c>
      <c r="D13" s="15">
        <f>$B13*('Home Loan Extra Payments'!$D$9/12)</f>
        <v>6954.568054531409</v>
      </c>
      <c r="E13" s="20"/>
      <c r="F13" s="20">
        <f t="shared" si="0"/>
        <v>1723.664279123931</v>
      </c>
      <c r="G13" s="20">
        <f t="shared" si="4"/>
        <v>1000</v>
      </c>
      <c r="H13" s="20">
        <f t="shared" si="1"/>
        <v>979097.70812531025</v>
      </c>
      <c r="I13" s="16">
        <f t="shared" si="2"/>
        <v>0.97909770812531027</v>
      </c>
      <c r="J13" s="2">
        <f>(IF('Home Loan Extra Payments'!$D$12&gt;0,IF($A13&gt;='Home Loan Extra Payments'!$D$13,'Home Loan Extra Payments'!$D$12,0),0)+(IF('Home Loan Extra Payments'!$H$12&gt;0,IF('Home Loan Extra Payments'!$H$13&gt;0,IF('Home Loan Extra Payments'!$H$13=$A13,'Home Loan Extra Payments'!$H$12,0),0),0)))</f>
        <v>1000</v>
      </c>
    </row>
    <row r="14" spans="1:10" s="2" customFormat="1" ht="9.9499999999999993" customHeight="1" x14ac:dyDescent="0.2">
      <c r="A14" s="19">
        <v>13</v>
      </c>
      <c r="B14" s="20">
        <f t="shared" si="3"/>
        <v>979097.70812531025</v>
      </c>
      <c r="C14" s="20">
        <f>IF($H13=0,0,IF($H13&lt;$C13,$H13+$D14,PMT('Home Loan Extra Payments'!$D$9/12,'Home Loan Extra Payments'!$D$10,-'Home Loan Extra Payments'!$D$8,0,0)))</f>
        <v>8678.23233365534</v>
      </c>
      <c r="D14" s="15">
        <f>$B14*('Home Loan Extra Payments'!$D$9/12)</f>
        <v>6935.275432554281</v>
      </c>
      <c r="E14" s="20"/>
      <c r="F14" s="20">
        <f t="shared" si="0"/>
        <v>1742.956901101059</v>
      </c>
      <c r="G14" s="20">
        <f t="shared" si="4"/>
        <v>1000</v>
      </c>
      <c r="H14" s="20">
        <f t="shared" si="1"/>
        <v>976354.75122420921</v>
      </c>
      <c r="I14" s="16">
        <f t="shared" si="2"/>
        <v>0.97635475122420923</v>
      </c>
      <c r="J14" s="2">
        <f>(IF('Home Loan Extra Payments'!$D$12&gt;0,IF($A14&gt;='Home Loan Extra Payments'!$D$13,'Home Loan Extra Payments'!$D$12,0),0)+(IF('Home Loan Extra Payments'!$H$12&gt;0,IF('Home Loan Extra Payments'!$H$13&gt;0,IF('Home Loan Extra Payments'!$H$13=$A14,'Home Loan Extra Payments'!$H$12,0),0),0)))</f>
        <v>1000</v>
      </c>
    </row>
    <row r="15" spans="1:10" s="2" customFormat="1" ht="9.9499999999999993" customHeight="1" x14ac:dyDescent="0.2">
      <c r="A15" s="19">
        <v>14</v>
      </c>
      <c r="B15" s="20">
        <f t="shared" si="3"/>
        <v>976354.75122420921</v>
      </c>
      <c r="C15" s="20">
        <f>IF($H14=0,0,IF($H14&lt;$C14,$H14+$D15,PMT('Home Loan Extra Payments'!$D$9/12,'Home Loan Extra Payments'!$D$10,-'Home Loan Extra Payments'!$D$8,0,0)))</f>
        <v>8678.23233365534</v>
      </c>
      <c r="D15" s="15">
        <f>$B15*('Home Loan Extra Payments'!$D$9/12)</f>
        <v>6915.8461545048158</v>
      </c>
      <c r="E15" s="20"/>
      <c r="F15" s="20">
        <f t="shared" si="0"/>
        <v>1762.3861791505242</v>
      </c>
      <c r="G15" s="20">
        <f t="shared" si="4"/>
        <v>1000</v>
      </c>
      <c r="H15" s="20">
        <f t="shared" si="1"/>
        <v>973592.36504505866</v>
      </c>
      <c r="I15" s="16">
        <f t="shared" si="2"/>
        <v>0.97359236504505864</v>
      </c>
      <c r="J15" s="2">
        <f>(IF('Home Loan Extra Payments'!$D$12&gt;0,IF($A15&gt;='Home Loan Extra Payments'!$D$13,'Home Loan Extra Payments'!$D$12,0),0)+(IF('Home Loan Extra Payments'!$H$12&gt;0,IF('Home Loan Extra Payments'!$H$13&gt;0,IF('Home Loan Extra Payments'!$H$13=$A15,'Home Loan Extra Payments'!$H$12,0),0),0)))</f>
        <v>1000</v>
      </c>
    </row>
    <row r="16" spans="1:10" s="2" customFormat="1" ht="9.9499999999999993" customHeight="1" x14ac:dyDescent="0.2">
      <c r="A16" s="19">
        <v>15</v>
      </c>
      <c r="B16" s="20">
        <f t="shared" si="3"/>
        <v>973592.36504505866</v>
      </c>
      <c r="C16" s="20">
        <f>IF($H15=0,0,IF($H15&lt;$C15,$H15+$D16,PMT('Home Loan Extra Payments'!$D$9/12,'Home Loan Extra Payments'!$D$10,-'Home Loan Extra Payments'!$D$8,0,0)))</f>
        <v>8678.23233365534</v>
      </c>
      <c r="D16" s="15">
        <f>$B16*('Home Loan Extra Payments'!$D$9/12)</f>
        <v>6896.279252402499</v>
      </c>
      <c r="E16" s="20"/>
      <c r="F16" s="20">
        <f t="shared" si="0"/>
        <v>1781.953081252841</v>
      </c>
      <c r="G16" s="20">
        <f t="shared" si="4"/>
        <v>1000</v>
      </c>
      <c r="H16" s="20">
        <f t="shared" si="1"/>
        <v>970810.41196380579</v>
      </c>
      <c r="I16" s="16">
        <f t="shared" si="2"/>
        <v>0.9708104119638058</v>
      </c>
      <c r="J16" s="2">
        <f>(IF('Home Loan Extra Payments'!$D$12&gt;0,IF($A16&gt;='Home Loan Extra Payments'!$D$13,'Home Loan Extra Payments'!$D$12,0),0)+(IF('Home Loan Extra Payments'!$H$12&gt;0,IF('Home Loan Extra Payments'!$H$13&gt;0,IF('Home Loan Extra Payments'!$H$13=$A16,'Home Loan Extra Payments'!$H$12,0),0),0)))</f>
        <v>1000</v>
      </c>
    </row>
    <row r="17" spans="1:10" s="2" customFormat="1" ht="9.9499999999999993" customHeight="1" x14ac:dyDescent="0.2">
      <c r="A17" s="19">
        <v>16</v>
      </c>
      <c r="B17" s="20">
        <f t="shared" si="3"/>
        <v>970810.41196380579</v>
      </c>
      <c r="C17" s="20">
        <f>IF($H16=0,0,IF($H16&lt;$C16,$H16+$D17,PMT('Home Loan Extra Payments'!$D$9/12,'Home Loan Extra Payments'!$D$10,-'Home Loan Extra Payments'!$D$8,0,0)))</f>
        <v>8678.23233365534</v>
      </c>
      <c r="D17" s="15">
        <f>$B17*('Home Loan Extra Payments'!$D$9/12)</f>
        <v>6876.5737514102912</v>
      </c>
      <c r="E17" s="20"/>
      <c r="F17" s="20">
        <f t="shared" si="0"/>
        <v>1801.6585822450488</v>
      </c>
      <c r="G17" s="20">
        <f t="shared" si="4"/>
        <v>1000</v>
      </c>
      <c r="H17" s="20">
        <f t="shared" si="1"/>
        <v>968008.75338156079</v>
      </c>
      <c r="I17" s="16">
        <f t="shared" si="2"/>
        <v>0.96800875338156078</v>
      </c>
      <c r="J17" s="2">
        <f>(IF('Home Loan Extra Payments'!$D$12&gt;0,IF($A17&gt;='Home Loan Extra Payments'!$D$13,'Home Loan Extra Payments'!$D$12,0),0)+(IF('Home Loan Extra Payments'!$H$12&gt;0,IF('Home Loan Extra Payments'!$H$13&gt;0,IF('Home Loan Extra Payments'!$H$13=$A17,'Home Loan Extra Payments'!$H$12,0),0),0)))</f>
        <v>1000</v>
      </c>
    </row>
    <row r="18" spans="1:10" s="2" customFormat="1" ht="9.9499999999999993" customHeight="1" x14ac:dyDescent="0.2">
      <c r="A18" s="19">
        <v>17</v>
      </c>
      <c r="B18" s="20">
        <f t="shared" si="3"/>
        <v>968008.75338156079</v>
      </c>
      <c r="C18" s="20">
        <f>IF($H17=0,0,IF($H17&lt;$C17,$H17+$D18,PMT('Home Loan Extra Payments'!$D$9/12,'Home Loan Extra Payments'!$D$10,-'Home Loan Extra Payments'!$D$8,0,0)))</f>
        <v>8678.23233365534</v>
      </c>
      <c r="D18" s="15">
        <f>$B18*('Home Loan Extra Payments'!$D$9/12)</f>
        <v>6856.7286697860563</v>
      </c>
      <c r="E18" s="20"/>
      <c r="F18" s="20">
        <f t="shared" si="0"/>
        <v>1821.5036638692836</v>
      </c>
      <c r="G18" s="20">
        <f t="shared" si="4"/>
        <v>1000</v>
      </c>
      <c r="H18" s="20">
        <f t="shared" si="1"/>
        <v>965187.24971769145</v>
      </c>
      <c r="I18" s="16">
        <f t="shared" si="2"/>
        <v>0.96518724971769143</v>
      </c>
      <c r="J18" s="2">
        <f>(IF('Home Loan Extra Payments'!$D$12&gt;0,IF($A18&gt;='Home Loan Extra Payments'!$D$13,'Home Loan Extra Payments'!$D$12,0),0)+(IF('Home Loan Extra Payments'!$H$12&gt;0,IF('Home Loan Extra Payments'!$H$13&gt;0,IF('Home Loan Extra Payments'!$H$13=$A18,'Home Loan Extra Payments'!$H$12,0),0),0)))</f>
        <v>1000</v>
      </c>
    </row>
    <row r="19" spans="1:10" s="2" customFormat="1" ht="9.9499999999999993" customHeight="1" x14ac:dyDescent="0.2">
      <c r="A19" s="19">
        <v>18</v>
      </c>
      <c r="B19" s="20">
        <f t="shared" si="3"/>
        <v>965187.24971769145</v>
      </c>
      <c r="C19" s="20">
        <f>IF($H18=0,0,IF($H18&lt;$C18,$H18+$D19,PMT('Home Loan Extra Payments'!$D$9/12,'Home Loan Extra Payments'!$D$10,-'Home Loan Extra Payments'!$D$8,0,0)))</f>
        <v>8678.23233365534</v>
      </c>
      <c r="D19" s="15">
        <f>$B19*('Home Loan Extra Payments'!$D$9/12)</f>
        <v>6836.7430188336484</v>
      </c>
      <c r="E19" s="20"/>
      <c r="F19" s="20">
        <f t="shared" si="0"/>
        <v>1841.4893148216916</v>
      </c>
      <c r="G19" s="20">
        <f t="shared" si="4"/>
        <v>1000</v>
      </c>
      <c r="H19" s="20">
        <f t="shared" si="1"/>
        <v>962345.76040286978</v>
      </c>
      <c r="I19" s="16">
        <f t="shared" si="2"/>
        <v>0.96234576040286979</v>
      </c>
      <c r="J19" s="2">
        <f>(IF('Home Loan Extra Payments'!$D$12&gt;0,IF($A19&gt;='Home Loan Extra Payments'!$D$13,'Home Loan Extra Payments'!$D$12,0),0)+(IF('Home Loan Extra Payments'!$H$12&gt;0,IF('Home Loan Extra Payments'!$H$13&gt;0,IF('Home Loan Extra Payments'!$H$13=$A19,'Home Loan Extra Payments'!$H$12,0),0),0)))</f>
        <v>1000</v>
      </c>
    </row>
    <row r="20" spans="1:10" s="2" customFormat="1" ht="9.9499999999999993" customHeight="1" x14ac:dyDescent="0.2">
      <c r="A20" s="19">
        <v>19</v>
      </c>
      <c r="B20" s="20">
        <f t="shared" si="3"/>
        <v>962345.76040286978</v>
      </c>
      <c r="C20" s="20">
        <f>IF($H19=0,0,IF($H19&lt;$C19,$H19+$D20,PMT('Home Loan Extra Payments'!$D$9/12,'Home Loan Extra Payments'!$D$10,-'Home Loan Extra Payments'!$D$8,0,0)))</f>
        <v>8678.23233365534</v>
      </c>
      <c r="D20" s="15">
        <f>$B20*('Home Loan Extra Payments'!$D$9/12)</f>
        <v>6816.6158028536611</v>
      </c>
      <c r="E20" s="20"/>
      <c r="F20" s="20">
        <f t="shared" si="0"/>
        <v>1861.6165308016789</v>
      </c>
      <c r="G20" s="20">
        <f t="shared" si="4"/>
        <v>1000</v>
      </c>
      <c r="H20" s="20">
        <f t="shared" si="1"/>
        <v>959484.14387206815</v>
      </c>
      <c r="I20" s="16">
        <f t="shared" si="2"/>
        <v>0.95948414387206815</v>
      </c>
      <c r="J20" s="2">
        <f>(IF('Home Loan Extra Payments'!$D$12&gt;0,IF($A20&gt;='Home Loan Extra Payments'!$D$13,'Home Loan Extra Payments'!$D$12,0),0)+(IF('Home Loan Extra Payments'!$H$12&gt;0,IF('Home Loan Extra Payments'!$H$13&gt;0,IF('Home Loan Extra Payments'!$H$13=$A20,'Home Loan Extra Payments'!$H$12,0),0),0)))</f>
        <v>1000</v>
      </c>
    </row>
    <row r="21" spans="1:10" s="2" customFormat="1" ht="9.9499999999999993" customHeight="1" x14ac:dyDescent="0.2">
      <c r="A21" s="19">
        <v>20</v>
      </c>
      <c r="B21" s="20">
        <f t="shared" si="3"/>
        <v>959484.14387206815</v>
      </c>
      <c r="C21" s="20">
        <f>IF($H20=0,0,IF($H20&lt;$C20,$H20+$D21,PMT('Home Loan Extra Payments'!$D$9/12,'Home Loan Extra Payments'!$D$10,-'Home Loan Extra Payments'!$D$8,0,0)))</f>
        <v>8678.23233365534</v>
      </c>
      <c r="D21" s="15">
        <f>$B21*('Home Loan Extra Payments'!$D$9/12)</f>
        <v>6796.3460190938167</v>
      </c>
      <c r="E21" s="20"/>
      <c r="F21" s="20">
        <f t="shared" si="0"/>
        <v>1881.8863145615232</v>
      </c>
      <c r="G21" s="20">
        <f t="shared" si="4"/>
        <v>1000</v>
      </c>
      <c r="H21" s="20">
        <f t="shared" si="1"/>
        <v>956602.25755750667</v>
      </c>
      <c r="I21" s="16">
        <f t="shared" si="2"/>
        <v>0.95660225755750672</v>
      </c>
      <c r="J21" s="2">
        <f>(IF('Home Loan Extra Payments'!$D$12&gt;0,IF($A21&gt;='Home Loan Extra Payments'!$D$13,'Home Loan Extra Payments'!$D$12,0),0)+(IF('Home Loan Extra Payments'!$H$12&gt;0,IF('Home Loan Extra Payments'!$H$13&gt;0,IF('Home Loan Extra Payments'!$H$13=$A21,'Home Loan Extra Payments'!$H$12,0),0),0)))</f>
        <v>1000</v>
      </c>
    </row>
    <row r="22" spans="1:10" s="2" customFormat="1" ht="9.9499999999999993" customHeight="1" x14ac:dyDescent="0.2">
      <c r="A22" s="19">
        <v>21</v>
      </c>
      <c r="B22" s="20">
        <f t="shared" si="3"/>
        <v>956602.25755750667</v>
      </c>
      <c r="C22" s="20">
        <f>IF($H21=0,0,IF($H21&lt;$C21,$H21+$D22,PMT('Home Loan Extra Payments'!$D$9/12,'Home Loan Extra Payments'!$D$10,-'Home Loan Extra Payments'!$D$8,0,0)))</f>
        <v>8678.23233365534</v>
      </c>
      <c r="D22" s="15">
        <f>$B22*('Home Loan Extra Payments'!$D$9/12)</f>
        <v>6775.9326576990061</v>
      </c>
      <c r="E22" s="20"/>
      <c r="F22" s="20">
        <f t="shared" si="0"/>
        <v>1902.2996759563339</v>
      </c>
      <c r="G22" s="20">
        <f t="shared" si="4"/>
        <v>1000</v>
      </c>
      <c r="H22" s="20">
        <f t="shared" si="1"/>
        <v>953699.9578815503</v>
      </c>
      <c r="I22" s="16">
        <f t="shared" si="2"/>
        <v>0.95369995788155026</v>
      </c>
      <c r="J22" s="2">
        <f>(IF('Home Loan Extra Payments'!$D$12&gt;0,IF($A22&gt;='Home Loan Extra Payments'!$D$13,'Home Loan Extra Payments'!$D$12,0),0)+(IF('Home Loan Extra Payments'!$H$12&gt;0,IF('Home Loan Extra Payments'!$H$13&gt;0,IF('Home Loan Extra Payments'!$H$13=$A22,'Home Loan Extra Payments'!$H$12,0),0),0)))</f>
        <v>1000</v>
      </c>
    </row>
    <row r="23" spans="1:10" s="2" customFormat="1" ht="9.9499999999999993" customHeight="1" x14ac:dyDescent="0.2">
      <c r="A23" s="19">
        <v>22</v>
      </c>
      <c r="B23" s="20">
        <f t="shared" si="3"/>
        <v>953699.9578815503</v>
      </c>
      <c r="C23" s="20">
        <f>IF($H22=0,0,IF($H22&lt;$C22,$H22+$D23,PMT('Home Loan Extra Payments'!$D$9/12,'Home Loan Extra Payments'!$D$10,-'Home Loan Extra Payments'!$D$8,0,0)))</f>
        <v>8678.23233365534</v>
      </c>
      <c r="D23" s="15">
        <f>$B23*('Home Loan Extra Payments'!$D$9/12)</f>
        <v>6755.3747016609814</v>
      </c>
      <c r="E23" s="20"/>
      <c r="F23" s="20">
        <f t="shared" si="0"/>
        <v>1922.8576319943586</v>
      </c>
      <c r="G23" s="20">
        <f t="shared" si="4"/>
        <v>1000</v>
      </c>
      <c r="H23" s="20">
        <f t="shared" si="1"/>
        <v>950777.10024955589</v>
      </c>
      <c r="I23" s="16">
        <f t="shared" si="2"/>
        <v>0.95077710024955586</v>
      </c>
      <c r="J23" s="2">
        <f>(IF('Home Loan Extra Payments'!$D$12&gt;0,IF($A23&gt;='Home Loan Extra Payments'!$D$13,'Home Loan Extra Payments'!$D$12,0),0)+(IF('Home Loan Extra Payments'!$H$12&gt;0,IF('Home Loan Extra Payments'!$H$13&gt;0,IF('Home Loan Extra Payments'!$H$13=$A23,'Home Loan Extra Payments'!$H$12,0),0),0)))</f>
        <v>1000</v>
      </c>
    </row>
    <row r="24" spans="1:10" s="2" customFormat="1" ht="9.9499999999999993" customHeight="1" x14ac:dyDescent="0.2">
      <c r="A24" s="19">
        <v>23</v>
      </c>
      <c r="B24" s="20">
        <f t="shared" si="3"/>
        <v>950777.10024955589</v>
      </c>
      <c r="C24" s="20">
        <f>IF($H23=0,0,IF($H23&lt;$C23,$H23+$D24,PMT('Home Loan Extra Payments'!$D$9/12,'Home Loan Extra Payments'!$D$10,-'Home Loan Extra Payments'!$D$8,0,0)))</f>
        <v>8678.23233365534</v>
      </c>
      <c r="D24" s="15">
        <f>$B24*('Home Loan Extra Payments'!$D$9/12)</f>
        <v>6734.6711267676883</v>
      </c>
      <c r="E24" s="20"/>
      <c r="F24" s="20">
        <f t="shared" si="0"/>
        <v>1943.5612068876517</v>
      </c>
      <c r="G24" s="20">
        <f t="shared" si="4"/>
        <v>1000</v>
      </c>
      <c r="H24" s="20">
        <f t="shared" si="1"/>
        <v>947833.53904266818</v>
      </c>
      <c r="I24" s="16">
        <f t="shared" si="2"/>
        <v>0.9478335390426682</v>
      </c>
      <c r="J24" s="2">
        <f>(IF('Home Loan Extra Payments'!$D$12&gt;0,IF($A24&gt;='Home Loan Extra Payments'!$D$13,'Home Loan Extra Payments'!$D$12,0),0)+(IF('Home Loan Extra Payments'!$H$12&gt;0,IF('Home Loan Extra Payments'!$H$13&gt;0,IF('Home Loan Extra Payments'!$H$13=$A24,'Home Loan Extra Payments'!$H$12,0),0),0)))</f>
        <v>1000</v>
      </c>
    </row>
    <row r="25" spans="1:10" s="2" customFormat="1" ht="9.9499999999999993" customHeight="1" x14ac:dyDescent="0.2">
      <c r="A25" s="19">
        <v>24</v>
      </c>
      <c r="B25" s="20">
        <f t="shared" si="3"/>
        <v>947833.53904266818</v>
      </c>
      <c r="C25" s="20">
        <f>IF($H24=0,0,IF($H24&lt;$C24,$H24+$D25,PMT('Home Loan Extra Payments'!$D$9/12,'Home Loan Extra Payments'!$D$10,-'Home Loan Extra Payments'!$D$8,0,0)))</f>
        <v>8678.23233365534</v>
      </c>
      <c r="D25" s="15">
        <f>$B25*('Home Loan Extra Payments'!$D$9/12)</f>
        <v>6713.8209015522334</v>
      </c>
      <c r="E25" s="20"/>
      <c r="F25" s="20">
        <f t="shared" si="0"/>
        <v>1964.4114321031066</v>
      </c>
      <c r="G25" s="20">
        <f t="shared" si="4"/>
        <v>1000</v>
      </c>
      <c r="H25" s="20">
        <f t="shared" si="1"/>
        <v>944869.12761056505</v>
      </c>
      <c r="I25" s="16">
        <f t="shared" si="2"/>
        <v>0.94486912761056507</v>
      </c>
      <c r="J25" s="2">
        <f>(IF('Home Loan Extra Payments'!$D$12&gt;0,IF($A25&gt;='Home Loan Extra Payments'!$D$13,'Home Loan Extra Payments'!$D$12,0),0)+(IF('Home Loan Extra Payments'!$H$12&gt;0,IF('Home Loan Extra Payments'!$H$13&gt;0,IF('Home Loan Extra Payments'!$H$13=$A25,'Home Loan Extra Payments'!$H$12,0),0),0)))</f>
        <v>1000</v>
      </c>
    </row>
    <row r="26" spans="1:10" s="2" customFormat="1" ht="9.9499999999999993" customHeight="1" x14ac:dyDescent="0.2">
      <c r="A26" s="19">
        <v>25</v>
      </c>
      <c r="B26" s="20">
        <f t="shared" si="3"/>
        <v>944869.12761056505</v>
      </c>
      <c r="C26" s="20">
        <f>IF($H25=0,0,IF($H25&lt;$C25,$H25+$D26,PMT('Home Loan Extra Payments'!$D$9/12,'Home Loan Extra Payments'!$D$10,-'Home Loan Extra Payments'!$D$8,0,0)))</f>
        <v>8678.23233365534</v>
      </c>
      <c r="D26" s="15">
        <f>$B26*('Home Loan Extra Payments'!$D$9/12)</f>
        <v>6692.8229872415031</v>
      </c>
      <c r="E26" s="20"/>
      <c r="F26" s="20">
        <f t="shared" si="0"/>
        <v>1985.4093464138368</v>
      </c>
      <c r="G26" s="20">
        <f t="shared" si="4"/>
        <v>1000</v>
      </c>
      <c r="H26" s="20">
        <f t="shared" si="1"/>
        <v>941883.71826415125</v>
      </c>
      <c r="I26" s="16">
        <f t="shared" si="2"/>
        <v>0.94188371826415129</v>
      </c>
      <c r="J26" s="2">
        <f>(IF('Home Loan Extra Payments'!$D$12&gt;0,IF($A26&gt;='Home Loan Extra Payments'!$D$13,'Home Loan Extra Payments'!$D$12,0),0)+(IF('Home Loan Extra Payments'!$H$12&gt;0,IF('Home Loan Extra Payments'!$H$13&gt;0,IF('Home Loan Extra Payments'!$H$13=$A26,'Home Loan Extra Payments'!$H$12,0),0),0)))</f>
        <v>1000</v>
      </c>
    </row>
    <row r="27" spans="1:10" s="2" customFormat="1" ht="9.9499999999999993" customHeight="1" x14ac:dyDescent="0.2">
      <c r="A27" s="19">
        <v>26</v>
      </c>
      <c r="B27" s="20">
        <f t="shared" si="3"/>
        <v>941883.71826415125</v>
      </c>
      <c r="C27" s="20">
        <f>IF($H26=0,0,IF($H26&lt;$C26,$H26+$D27,PMT('Home Loan Extra Payments'!$D$9/12,'Home Loan Extra Payments'!$D$10,-'Home Loan Extra Payments'!$D$8,0,0)))</f>
        <v>8678.23233365534</v>
      </c>
      <c r="D27" s="15">
        <f>$B27*('Home Loan Extra Payments'!$D$9/12)</f>
        <v>6671.6763377044053</v>
      </c>
      <c r="E27" s="20"/>
      <c r="F27" s="20">
        <f t="shared" si="0"/>
        <v>2006.5559959509346</v>
      </c>
      <c r="G27" s="20">
        <f t="shared" si="4"/>
        <v>1000</v>
      </c>
      <c r="H27" s="20">
        <f t="shared" si="1"/>
        <v>938877.16226820031</v>
      </c>
      <c r="I27" s="16">
        <f t="shared" si="2"/>
        <v>0.93887716226820028</v>
      </c>
      <c r="J27" s="2">
        <f>(IF('Home Loan Extra Payments'!$D$12&gt;0,IF($A27&gt;='Home Loan Extra Payments'!$D$13,'Home Loan Extra Payments'!$D$12,0),0)+(IF('Home Loan Extra Payments'!$H$12&gt;0,IF('Home Loan Extra Payments'!$H$13&gt;0,IF('Home Loan Extra Payments'!$H$13=$A27,'Home Loan Extra Payments'!$H$12,0),0),0)))</f>
        <v>1000</v>
      </c>
    </row>
    <row r="28" spans="1:10" s="2" customFormat="1" ht="9.9499999999999993" customHeight="1" x14ac:dyDescent="0.2">
      <c r="A28" s="19">
        <v>27</v>
      </c>
      <c r="B28" s="20">
        <f t="shared" si="3"/>
        <v>938877.16226820031</v>
      </c>
      <c r="C28" s="20">
        <f>IF($H27=0,0,IF($H27&lt;$C27,$H27+$D28,PMT('Home Loan Extra Payments'!$D$9/12,'Home Loan Extra Payments'!$D$10,-'Home Loan Extra Payments'!$D$8,0,0)))</f>
        <v>8678.23233365534</v>
      </c>
      <c r="D28" s="15">
        <f>$B28*('Home Loan Extra Payments'!$D$9/12)</f>
        <v>6650.3798993997525</v>
      </c>
      <c r="E28" s="20"/>
      <c r="F28" s="20">
        <f t="shared" si="0"/>
        <v>2027.8524342555875</v>
      </c>
      <c r="G28" s="20">
        <f t="shared" si="4"/>
        <v>1000</v>
      </c>
      <c r="H28" s="20">
        <f t="shared" si="1"/>
        <v>935849.30983394478</v>
      </c>
      <c r="I28" s="16">
        <f t="shared" si="2"/>
        <v>0.93584930983394476</v>
      </c>
      <c r="J28" s="2">
        <f>(IF('Home Loan Extra Payments'!$D$12&gt;0,IF($A28&gt;='Home Loan Extra Payments'!$D$13,'Home Loan Extra Payments'!$D$12,0),0)+(IF('Home Loan Extra Payments'!$H$12&gt;0,IF('Home Loan Extra Payments'!$H$13&gt;0,IF('Home Loan Extra Payments'!$H$13=$A28,'Home Loan Extra Payments'!$H$12,0),0),0)))</f>
        <v>1000</v>
      </c>
    </row>
    <row r="29" spans="1:10" s="2" customFormat="1" ht="9.9499999999999993" customHeight="1" x14ac:dyDescent="0.2">
      <c r="A29" s="19">
        <v>28</v>
      </c>
      <c r="B29" s="20">
        <f t="shared" si="3"/>
        <v>935849.30983394478</v>
      </c>
      <c r="C29" s="20">
        <f>IF($H28=0,0,IF($H28&lt;$C28,$H28+$D29,PMT('Home Loan Extra Payments'!$D$9/12,'Home Loan Extra Payments'!$D$10,-'Home Loan Extra Payments'!$D$8,0,0)))</f>
        <v>8678.23233365534</v>
      </c>
      <c r="D29" s="15">
        <f>$B29*('Home Loan Extra Payments'!$D$9/12)</f>
        <v>6628.9326113237757</v>
      </c>
      <c r="E29" s="20"/>
      <c r="F29" s="20">
        <f t="shared" si="0"/>
        <v>2049.2997223315642</v>
      </c>
      <c r="G29" s="20">
        <f t="shared" si="4"/>
        <v>1000</v>
      </c>
      <c r="H29" s="20">
        <f t="shared" si="1"/>
        <v>932800.0101116132</v>
      </c>
      <c r="I29" s="16">
        <f t="shared" si="2"/>
        <v>0.93280001011161318</v>
      </c>
      <c r="J29" s="2">
        <f>(IF('Home Loan Extra Payments'!$D$12&gt;0,IF($A29&gt;='Home Loan Extra Payments'!$D$13,'Home Loan Extra Payments'!$D$12,0),0)+(IF('Home Loan Extra Payments'!$H$12&gt;0,IF('Home Loan Extra Payments'!$H$13&gt;0,IF('Home Loan Extra Payments'!$H$13=$A29,'Home Loan Extra Payments'!$H$12,0),0),0)))</f>
        <v>1000</v>
      </c>
    </row>
    <row r="30" spans="1:10" s="2" customFormat="1" ht="9.9499999999999993" customHeight="1" x14ac:dyDescent="0.2">
      <c r="A30" s="19">
        <v>29</v>
      </c>
      <c r="B30" s="20">
        <f t="shared" si="3"/>
        <v>932800.0101116132</v>
      </c>
      <c r="C30" s="20">
        <f>IF($H29=0,0,IF($H29&lt;$C29,$H29+$D30,PMT('Home Loan Extra Payments'!$D$9/12,'Home Loan Extra Payments'!$D$10,-'Home Loan Extra Payments'!$D$8,0,0)))</f>
        <v>8678.23233365534</v>
      </c>
      <c r="D30" s="15">
        <f>$B30*('Home Loan Extra Payments'!$D$9/12)</f>
        <v>6607.3334049572604</v>
      </c>
      <c r="E30" s="20"/>
      <c r="F30" s="20">
        <f t="shared" si="0"/>
        <v>2070.8989286980795</v>
      </c>
      <c r="G30" s="20">
        <f t="shared" si="4"/>
        <v>1000</v>
      </c>
      <c r="H30" s="20">
        <f t="shared" si="1"/>
        <v>929729.11118291516</v>
      </c>
      <c r="I30" s="16">
        <f t="shared" si="2"/>
        <v>0.92972911118291512</v>
      </c>
      <c r="J30" s="2">
        <f>(IF('Home Loan Extra Payments'!$D$12&gt;0,IF($A30&gt;='Home Loan Extra Payments'!$D$13,'Home Loan Extra Payments'!$D$12,0),0)+(IF('Home Loan Extra Payments'!$H$12&gt;0,IF('Home Loan Extra Payments'!$H$13&gt;0,IF('Home Loan Extra Payments'!$H$13=$A30,'Home Loan Extra Payments'!$H$12,0),0),0)))</f>
        <v>1000</v>
      </c>
    </row>
    <row r="31" spans="1:10" s="2" customFormat="1" ht="9.9499999999999993" customHeight="1" x14ac:dyDescent="0.2">
      <c r="A31" s="19">
        <v>30</v>
      </c>
      <c r="B31" s="20">
        <f t="shared" si="3"/>
        <v>929729.11118291516</v>
      </c>
      <c r="C31" s="20">
        <f>IF($H30=0,0,IF($H30&lt;$C30,$H30+$D31,PMT('Home Loan Extra Payments'!$D$9/12,'Home Loan Extra Payments'!$D$10,-'Home Loan Extra Payments'!$D$8,0,0)))</f>
        <v>8678.23233365534</v>
      </c>
      <c r="D31" s="15">
        <f>$B31*('Home Loan Extra Payments'!$D$9/12)</f>
        <v>6585.5812042123162</v>
      </c>
      <c r="E31" s="20"/>
      <c r="F31" s="20">
        <f t="shared" si="0"/>
        <v>2092.6511294430238</v>
      </c>
      <c r="G31" s="20">
        <f t="shared" si="4"/>
        <v>1000</v>
      </c>
      <c r="H31" s="20">
        <f t="shared" si="1"/>
        <v>926636.46005347208</v>
      </c>
      <c r="I31" s="16">
        <f t="shared" si="2"/>
        <v>0.92663646005347211</v>
      </c>
      <c r="J31" s="2">
        <f>(IF('Home Loan Extra Payments'!$D$12&gt;0,IF($A31&gt;='Home Loan Extra Payments'!$D$13,'Home Loan Extra Payments'!$D$12,0),0)+(IF('Home Loan Extra Payments'!$H$12&gt;0,IF('Home Loan Extra Payments'!$H$13&gt;0,IF('Home Loan Extra Payments'!$H$13=$A31,'Home Loan Extra Payments'!$H$12,0),0),0)))</f>
        <v>1000</v>
      </c>
    </row>
    <row r="32" spans="1:10" s="2" customFormat="1" ht="9.9499999999999993" customHeight="1" x14ac:dyDescent="0.2">
      <c r="A32" s="19">
        <v>31</v>
      </c>
      <c r="B32" s="20">
        <f t="shared" si="3"/>
        <v>926636.46005347208</v>
      </c>
      <c r="C32" s="20">
        <f>IF($H31=0,0,IF($H31&lt;$C31,$H31+$D32,PMT('Home Loan Extra Payments'!$D$9/12,'Home Loan Extra Payments'!$D$10,-'Home Loan Extra Payments'!$D$8,0,0)))</f>
        <v>8678.23233365534</v>
      </c>
      <c r="D32" s="15">
        <f>$B32*('Home Loan Extra Payments'!$D$9/12)</f>
        <v>6563.6749253787611</v>
      </c>
      <c r="E32" s="20"/>
      <c r="F32" s="20">
        <f t="shared" si="0"/>
        <v>2114.5574082765788</v>
      </c>
      <c r="G32" s="20">
        <f t="shared" si="4"/>
        <v>1000</v>
      </c>
      <c r="H32" s="20">
        <f t="shared" si="1"/>
        <v>923521.90264519549</v>
      </c>
      <c r="I32" s="16">
        <f t="shared" si="2"/>
        <v>0.92352190264519551</v>
      </c>
      <c r="J32" s="2">
        <f>(IF('Home Loan Extra Payments'!$D$12&gt;0,IF($A32&gt;='Home Loan Extra Payments'!$D$13,'Home Loan Extra Payments'!$D$12,0),0)+(IF('Home Loan Extra Payments'!$H$12&gt;0,IF('Home Loan Extra Payments'!$H$13&gt;0,IF('Home Loan Extra Payments'!$H$13=$A32,'Home Loan Extra Payments'!$H$12,0),0),0)))</f>
        <v>1000</v>
      </c>
    </row>
    <row r="33" spans="1:10" s="2" customFormat="1" ht="9.9499999999999993" customHeight="1" x14ac:dyDescent="0.2">
      <c r="A33" s="19">
        <v>32</v>
      </c>
      <c r="B33" s="20">
        <f t="shared" si="3"/>
        <v>923521.90264519549</v>
      </c>
      <c r="C33" s="20">
        <f>IF($H32=0,0,IF($H32&lt;$C32,$H32+$D33,PMT('Home Loan Extra Payments'!$D$9/12,'Home Loan Extra Payments'!$D$10,-'Home Loan Extra Payments'!$D$8,0,0)))</f>
        <v>8678.23233365534</v>
      </c>
      <c r="D33" s="15">
        <f>$B33*('Home Loan Extra Payments'!$D$9/12)</f>
        <v>6541.6134770701356</v>
      </c>
      <c r="E33" s="20"/>
      <c r="F33" s="20">
        <f t="shared" si="0"/>
        <v>2136.6188565852044</v>
      </c>
      <c r="G33" s="20">
        <f t="shared" si="4"/>
        <v>1000</v>
      </c>
      <c r="H33" s="20">
        <f t="shared" si="1"/>
        <v>920385.28378861025</v>
      </c>
      <c r="I33" s="16">
        <f t="shared" si="2"/>
        <v>0.92038528378861029</v>
      </c>
      <c r="J33" s="2">
        <f>(IF('Home Loan Extra Payments'!$D$12&gt;0,IF($A33&gt;='Home Loan Extra Payments'!$D$13,'Home Loan Extra Payments'!$D$12,0),0)+(IF('Home Loan Extra Payments'!$H$12&gt;0,IF('Home Loan Extra Payments'!$H$13&gt;0,IF('Home Loan Extra Payments'!$H$13=$A33,'Home Loan Extra Payments'!$H$12,0),0),0)))</f>
        <v>1000</v>
      </c>
    </row>
    <row r="34" spans="1:10" s="2" customFormat="1" ht="9.9499999999999993" customHeight="1" x14ac:dyDescent="0.2">
      <c r="A34" s="19">
        <v>33</v>
      </c>
      <c r="B34" s="20">
        <f t="shared" si="3"/>
        <v>920385.28378861025</v>
      </c>
      <c r="C34" s="20">
        <f>IF($H33=0,0,IF($H33&lt;$C33,$H33+$D34,PMT('Home Loan Extra Payments'!$D$9/12,'Home Loan Extra Payments'!$D$10,-'Home Loan Extra Payments'!$D$8,0,0)))</f>
        <v>8678.23233365534</v>
      </c>
      <c r="D34" s="15">
        <f>$B34*('Home Loan Extra Payments'!$D$9/12)</f>
        <v>6519.3957601693228</v>
      </c>
      <c r="E34" s="20"/>
      <c r="F34" s="20">
        <f t="shared" si="0"/>
        <v>2158.8365734860172</v>
      </c>
      <c r="G34" s="20">
        <f t="shared" si="4"/>
        <v>1000</v>
      </c>
      <c r="H34" s="20">
        <f t="shared" si="1"/>
        <v>917226.44721512427</v>
      </c>
      <c r="I34" s="16">
        <f t="shared" si="2"/>
        <v>0.91722644721512425</v>
      </c>
      <c r="J34" s="2">
        <f>(IF('Home Loan Extra Payments'!$D$12&gt;0,IF($A34&gt;='Home Loan Extra Payments'!$D$13,'Home Loan Extra Payments'!$D$12,0),0)+(IF('Home Loan Extra Payments'!$H$12&gt;0,IF('Home Loan Extra Payments'!$H$13&gt;0,IF('Home Loan Extra Payments'!$H$13=$A34,'Home Loan Extra Payments'!$H$12,0),0),0)))</f>
        <v>1000</v>
      </c>
    </row>
    <row r="35" spans="1:10" s="2" customFormat="1" ht="9.9499999999999993" customHeight="1" x14ac:dyDescent="0.2">
      <c r="A35" s="19">
        <v>34</v>
      </c>
      <c r="B35" s="20">
        <f t="shared" si="3"/>
        <v>917226.44721512427</v>
      </c>
      <c r="C35" s="20">
        <f>IF($H34=0,0,IF($H34&lt;$C34,$H34+$D35,PMT('Home Loan Extra Payments'!$D$9/12,'Home Loan Extra Payments'!$D$10,-'Home Loan Extra Payments'!$D$8,0,0)))</f>
        <v>8678.23233365534</v>
      </c>
      <c r="D35" s="15">
        <f>$B35*('Home Loan Extra Payments'!$D$9/12)</f>
        <v>6497.020667773797</v>
      </c>
      <c r="E35" s="20"/>
      <c r="F35" s="20">
        <f t="shared" si="0"/>
        <v>2181.211665881543</v>
      </c>
      <c r="G35" s="20">
        <f t="shared" si="4"/>
        <v>1000</v>
      </c>
      <c r="H35" s="20">
        <f t="shared" si="1"/>
        <v>914045.2355492427</v>
      </c>
      <c r="I35" s="16">
        <f t="shared" si="2"/>
        <v>0.91404523554924266</v>
      </c>
      <c r="J35" s="2">
        <f>(IF('Home Loan Extra Payments'!$D$12&gt;0,IF($A35&gt;='Home Loan Extra Payments'!$D$13,'Home Loan Extra Payments'!$D$12,0),0)+(IF('Home Loan Extra Payments'!$H$12&gt;0,IF('Home Loan Extra Payments'!$H$13&gt;0,IF('Home Loan Extra Payments'!$H$13=$A35,'Home Loan Extra Payments'!$H$12,0),0),0)))</f>
        <v>1000</v>
      </c>
    </row>
    <row r="36" spans="1:10" s="2" customFormat="1" ht="9.9499999999999993" customHeight="1" x14ac:dyDescent="0.2">
      <c r="A36" s="19">
        <v>35</v>
      </c>
      <c r="B36" s="20">
        <f t="shared" si="3"/>
        <v>914045.2355492427</v>
      </c>
      <c r="C36" s="20">
        <f>IF($H35=0,0,IF($H35&lt;$C35,$H35+$D36,PMT('Home Loan Extra Payments'!$D$9/12,'Home Loan Extra Payments'!$D$10,-'Home Loan Extra Payments'!$D$8,0,0)))</f>
        <v>8678.23233365534</v>
      </c>
      <c r="D36" s="15">
        <f>$B36*('Home Loan Extra Payments'!$D$9/12)</f>
        <v>6474.4870851404694</v>
      </c>
      <c r="E36" s="20"/>
      <c r="F36" s="20">
        <f t="shared" si="0"/>
        <v>2203.7452485148706</v>
      </c>
      <c r="G36" s="20">
        <f t="shared" si="4"/>
        <v>1000</v>
      </c>
      <c r="H36" s="20">
        <f t="shared" si="1"/>
        <v>910841.49030072778</v>
      </c>
      <c r="I36" s="16">
        <f t="shared" si="2"/>
        <v>0.91084149030072781</v>
      </c>
      <c r="J36" s="2">
        <f>(IF('Home Loan Extra Payments'!$D$12&gt;0,IF($A36&gt;='Home Loan Extra Payments'!$D$13,'Home Loan Extra Payments'!$D$12,0),0)+(IF('Home Loan Extra Payments'!$H$12&gt;0,IF('Home Loan Extra Payments'!$H$13&gt;0,IF('Home Loan Extra Payments'!$H$13=$A36,'Home Loan Extra Payments'!$H$12,0),0),0)))</f>
        <v>1000</v>
      </c>
    </row>
    <row r="37" spans="1:10" s="2" customFormat="1" ht="9.9499999999999993" customHeight="1" x14ac:dyDescent="0.2">
      <c r="A37" s="19">
        <v>36</v>
      </c>
      <c r="B37" s="20">
        <f t="shared" si="3"/>
        <v>910841.49030072778</v>
      </c>
      <c r="C37" s="20">
        <f>IF($H36=0,0,IF($H36&lt;$C36,$H36+$D37,PMT('Home Loan Extra Payments'!$D$9/12,'Home Loan Extra Payments'!$D$10,-'Home Loan Extra Payments'!$D$8,0,0)))</f>
        <v>8678.23233365534</v>
      </c>
      <c r="D37" s="15">
        <f>$B37*('Home Loan Extra Payments'!$D$9/12)</f>
        <v>6451.7938896301557</v>
      </c>
      <c r="E37" s="20"/>
      <c r="F37" s="20">
        <f t="shared" si="0"/>
        <v>2226.4384440251843</v>
      </c>
      <c r="G37" s="20">
        <f t="shared" si="4"/>
        <v>1000</v>
      </c>
      <c r="H37" s="20">
        <f t="shared" si="1"/>
        <v>907615.05185670254</v>
      </c>
      <c r="I37" s="16">
        <f t="shared" si="2"/>
        <v>0.90761505185670255</v>
      </c>
      <c r="J37" s="2">
        <f>(IF('Home Loan Extra Payments'!$D$12&gt;0,IF($A37&gt;='Home Loan Extra Payments'!$D$13,'Home Loan Extra Payments'!$D$12,0),0)+(IF('Home Loan Extra Payments'!$H$12&gt;0,IF('Home Loan Extra Payments'!$H$13&gt;0,IF('Home Loan Extra Payments'!$H$13=$A37,'Home Loan Extra Payments'!$H$12,0),0),0)))</f>
        <v>1000</v>
      </c>
    </row>
    <row r="38" spans="1:10" s="2" customFormat="1" ht="9.9499999999999993" customHeight="1" x14ac:dyDescent="0.2">
      <c r="A38" s="19">
        <v>37</v>
      </c>
      <c r="B38" s="20">
        <f t="shared" si="3"/>
        <v>907615.05185670254</v>
      </c>
      <c r="C38" s="20">
        <f>IF($H37=0,0,IF($H37&lt;$C37,$H37+$D38,PMT('Home Loan Extra Payments'!$D$9/12,'Home Loan Extra Payments'!$D$10,-'Home Loan Extra Payments'!$D$8,0,0)))</f>
        <v>8678.23233365534</v>
      </c>
      <c r="D38" s="15">
        <f>$B38*('Home Loan Extra Payments'!$D$9/12)</f>
        <v>6428.9399506516438</v>
      </c>
      <c r="E38" s="20"/>
      <c r="F38" s="20">
        <f t="shared" si="0"/>
        <v>2249.2923830036962</v>
      </c>
      <c r="G38" s="20">
        <f t="shared" si="4"/>
        <v>1000</v>
      </c>
      <c r="H38" s="20">
        <f t="shared" si="1"/>
        <v>904365.7594736988</v>
      </c>
      <c r="I38" s="16">
        <f t="shared" si="2"/>
        <v>0.90436575947369879</v>
      </c>
      <c r="J38" s="2">
        <f>(IF('Home Loan Extra Payments'!$D$12&gt;0,IF($A38&gt;='Home Loan Extra Payments'!$D$13,'Home Loan Extra Payments'!$D$12,0),0)+(IF('Home Loan Extra Payments'!$H$12&gt;0,IF('Home Loan Extra Payments'!$H$13&gt;0,IF('Home Loan Extra Payments'!$H$13=$A38,'Home Loan Extra Payments'!$H$12,0),0),0)))</f>
        <v>1000</v>
      </c>
    </row>
    <row r="39" spans="1:10" s="2" customFormat="1" ht="9.9499999999999993" customHeight="1" x14ac:dyDescent="0.2">
      <c r="A39" s="19">
        <v>38</v>
      </c>
      <c r="B39" s="20">
        <f t="shared" si="3"/>
        <v>904365.7594736988</v>
      </c>
      <c r="C39" s="20">
        <f>IF($H38=0,0,IF($H38&lt;$C38,$H38+$D39,PMT('Home Loan Extra Payments'!$D$9/12,'Home Loan Extra Payments'!$D$10,-'Home Loan Extra Payments'!$D$8,0,0)))</f>
        <v>8678.23233365534</v>
      </c>
      <c r="D39" s="15">
        <f>$B39*('Home Loan Extra Payments'!$D$9/12)</f>
        <v>6405.9241296053669</v>
      </c>
      <c r="E39" s="20"/>
      <c r="F39" s="20">
        <f t="shared" si="0"/>
        <v>2272.308204049973</v>
      </c>
      <c r="G39" s="20">
        <f t="shared" si="4"/>
        <v>1000</v>
      </c>
      <c r="H39" s="20">
        <f t="shared" si="1"/>
        <v>901093.45126964885</v>
      </c>
      <c r="I39" s="16">
        <f t="shared" si="2"/>
        <v>0.9010934512696489</v>
      </c>
      <c r="J39" s="2">
        <f>(IF('Home Loan Extra Payments'!$D$12&gt;0,IF($A39&gt;='Home Loan Extra Payments'!$D$13,'Home Loan Extra Payments'!$D$12,0),0)+(IF('Home Loan Extra Payments'!$H$12&gt;0,IF('Home Loan Extra Payments'!$H$13&gt;0,IF('Home Loan Extra Payments'!$H$13=$A39,'Home Loan Extra Payments'!$H$12,0),0),0)))</f>
        <v>1000</v>
      </c>
    </row>
    <row r="40" spans="1:10" s="2" customFormat="1" ht="9.9499999999999993" customHeight="1" x14ac:dyDescent="0.2">
      <c r="A40" s="19">
        <v>39</v>
      </c>
      <c r="B40" s="20">
        <f t="shared" si="3"/>
        <v>901093.45126964885</v>
      </c>
      <c r="C40" s="20">
        <f>IF($H39=0,0,IF($H39&lt;$C39,$H39+$D40,PMT('Home Loan Extra Payments'!$D$9/12,'Home Loan Extra Payments'!$D$10,-'Home Loan Extra Payments'!$D$8,0,0)))</f>
        <v>8678.23233365534</v>
      </c>
      <c r="D40" s="15">
        <f>$B40*('Home Loan Extra Payments'!$D$9/12)</f>
        <v>6382.7452798266795</v>
      </c>
      <c r="E40" s="20"/>
      <c r="F40" s="20">
        <f t="shared" si="0"/>
        <v>2295.4870538286605</v>
      </c>
      <c r="G40" s="20">
        <f t="shared" si="4"/>
        <v>1000</v>
      </c>
      <c r="H40" s="20">
        <f t="shared" si="1"/>
        <v>897797.96421582019</v>
      </c>
      <c r="I40" s="16">
        <f t="shared" si="2"/>
        <v>0.89779796421582014</v>
      </c>
      <c r="J40" s="2">
        <f>(IF('Home Loan Extra Payments'!$D$12&gt;0,IF($A40&gt;='Home Loan Extra Payments'!$D$13,'Home Loan Extra Payments'!$D$12,0),0)+(IF('Home Loan Extra Payments'!$H$12&gt;0,IF('Home Loan Extra Payments'!$H$13&gt;0,IF('Home Loan Extra Payments'!$H$13=$A40,'Home Loan Extra Payments'!$H$12,0),0),0)))</f>
        <v>1000</v>
      </c>
    </row>
    <row r="41" spans="1:10" s="2" customFormat="1" ht="9.9499999999999993" customHeight="1" x14ac:dyDescent="0.2">
      <c r="A41" s="19">
        <v>40</v>
      </c>
      <c r="B41" s="20">
        <f t="shared" si="3"/>
        <v>897797.96421582019</v>
      </c>
      <c r="C41" s="20">
        <f>IF($H40=0,0,IF($H40&lt;$C40,$H40+$D41,PMT('Home Loan Extra Payments'!$D$9/12,'Home Loan Extra Payments'!$D$10,-'Home Loan Extra Payments'!$D$8,0,0)))</f>
        <v>8678.23233365534</v>
      </c>
      <c r="D41" s="15">
        <f>$B41*('Home Loan Extra Payments'!$D$9/12)</f>
        <v>6359.4022465287271</v>
      </c>
      <c r="E41" s="20"/>
      <c r="F41" s="20">
        <f t="shared" si="0"/>
        <v>2318.8300871266129</v>
      </c>
      <c r="G41" s="20">
        <f t="shared" si="4"/>
        <v>1000</v>
      </c>
      <c r="H41" s="20">
        <f t="shared" si="1"/>
        <v>894479.13412869361</v>
      </c>
      <c r="I41" s="16">
        <f t="shared" si="2"/>
        <v>0.89447913412869362</v>
      </c>
      <c r="J41" s="2">
        <f>(IF('Home Loan Extra Payments'!$D$12&gt;0,IF($A41&gt;='Home Loan Extra Payments'!$D$13,'Home Loan Extra Payments'!$D$12,0),0)+(IF('Home Loan Extra Payments'!$H$12&gt;0,IF('Home Loan Extra Payments'!$H$13&gt;0,IF('Home Loan Extra Payments'!$H$13=$A41,'Home Loan Extra Payments'!$H$12,0),0),0)))</f>
        <v>1000</v>
      </c>
    </row>
    <row r="42" spans="1:10" s="2" customFormat="1" ht="9.9499999999999993" customHeight="1" x14ac:dyDescent="0.2">
      <c r="A42" s="19">
        <v>41</v>
      </c>
      <c r="B42" s="20">
        <f t="shared" si="3"/>
        <v>894479.13412869361</v>
      </c>
      <c r="C42" s="20">
        <f>IF($H41=0,0,IF($H41&lt;$C41,$H41+$D42,PMT('Home Loan Extra Payments'!$D$9/12,'Home Loan Extra Payments'!$D$10,-'Home Loan Extra Payments'!$D$8,0,0)))</f>
        <v>8678.23233365534</v>
      </c>
      <c r="D42" s="15">
        <f>$B42*('Home Loan Extra Payments'!$D$9/12)</f>
        <v>6335.8938667449138</v>
      </c>
      <c r="E42" s="20"/>
      <c r="F42" s="20">
        <f t="shared" si="0"/>
        <v>2342.3384669104262</v>
      </c>
      <c r="G42" s="20">
        <f t="shared" si="4"/>
        <v>1000</v>
      </c>
      <c r="H42" s="20">
        <f t="shared" si="1"/>
        <v>891136.7956617832</v>
      </c>
      <c r="I42" s="16">
        <f t="shared" si="2"/>
        <v>0.89113679566178317</v>
      </c>
      <c r="J42" s="2">
        <f>(IF('Home Loan Extra Payments'!$D$12&gt;0,IF($A42&gt;='Home Loan Extra Payments'!$D$13,'Home Loan Extra Payments'!$D$12,0),0)+(IF('Home Loan Extra Payments'!$H$12&gt;0,IF('Home Loan Extra Payments'!$H$13&gt;0,IF('Home Loan Extra Payments'!$H$13=$A42,'Home Loan Extra Payments'!$H$12,0),0),0)))</f>
        <v>1000</v>
      </c>
    </row>
    <row r="43" spans="1:10" s="2" customFormat="1" ht="9.9499999999999993" customHeight="1" x14ac:dyDescent="0.2">
      <c r="A43" s="19">
        <v>42</v>
      </c>
      <c r="B43" s="20">
        <f t="shared" si="3"/>
        <v>891136.7956617832</v>
      </c>
      <c r="C43" s="20">
        <f>IF($H42=0,0,IF($H42&lt;$C42,$H42+$D43,PMT('Home Loan Extra Payments'!$D$9/12,'Home Loan Extra Payments'!$D$10,-'Home Loan Extra Payments'!$D$8,0,0)))</f>
        <v>8678.23233365534</v>
      </c>
      <c r="D43" s="15">
        <f>$B43*('Home Loan Extra Payments'!$D$9/12)</f>
        <v>6312.2189692709644</v>
      </c>
      <c r="E43" s="20"/>
      <c r="F43" s="20">
        <f t="shared" si="0"/>
        <v>2366.0133643843756</v>
      </c>
      <c r="G43" s="20">
        <f t="shared" si="4"/>
        <v>1000</v>
      </c>
      <c r="H43" s="20">
        <f t="shared" si="1"/>
        <v>887770.78229739878</v>
      </c>
      <c r="I43" s="16">
        <f t="shared" si="2"/>
        <v>0.88777078229739881</v>
      </c>
      <c r="J43" s="2">
        <f>(IF('Home Loan Extra Payments'!$D$12&gt;0,IF($A43&gt;='Home Loan Extra Payments'!$D$13,'Home Loan Extra Payments'!$D$12,0),0)+(IF('Home Loan Extra Payments'!$H$12&gt;0,IF('Home Loan Extra Payments'!$H$13&gt;0,IF('Home Loan Extra Payments'!$H$13=$A43,'Home Loan Extra Payments'!$H$12,0),0),0)))</f>
        <v>1000</v>
      </c>
    </row>
    <row r="44" spans="1:10" s="2" customFormat="1" ht="9.9499999999999993" customHeight="1" x14ac:dyDescent="0.2">
      <c r="A44" s="19">
        <v>43</v>
      </c>
      <c r="B44" s="20">
        <f t="shared" si="3"/>
        <v>887770.78229739878</v>
      </c>
      <c r="C44" s="20">
        <f>IF($H43=0,0,IF($H43&lt;$C43,$H43+$D44,PMT('Home Loan Extra Payments'!$D$9/12,'Home Loan Extra Payments'!$D$10,-'Home Loan Extra Payments'!$D$8,0,0)))</f>
        <v>8678.23233365534</v>
      </c>
      <c r="D44" s="15">
        <f>$B44*('Home Loan Extra Payments'!$D$9/12)</f>
        <v>6288.3763746065752</v>
      </c>
      <c r="E44" s="20"/>
      <c r="F44" s="20">
        <f t="shared" si="0"/>
        <v>2389.8559590487648</v>
      </c>
      <c r="G44" s="20">
        <f t="shared" si="4"/>
        <v>1000</v>
      </c>
      <c r="H44" s="20">
        <f t="shared" si="1"/>
        <v>884380.92633835005</v>
      </c>
      <c r="I44" s="16">
        <f t="shared" si="2"/>
        <v>0.88438092633835008</v>
      </c>
      <c r="J44" s="2">
        <f>(IF('Home Loan Extra Payments'!$D$12&gt;0,IF($A44&gt;='Home Loan Extra Payments'!$D$13,'Home Loan Extra Payments'!$D$12,0),0)+(IF('Home Loan Extra Payments'!$H$12&gt;0,IF('Home Loan Extra Payments'!$H$13&gt;0,IF('Home Loan Extra Payments'!$H$13=$A44,'Home Loan Extra Payments'!$H$12,0),0),0)))</f>
        <v>1000</v>
      </c>
    </row>
    <row r="45" spans="1:10" s="2" customFormat="1" ht="9.9499999999999993" customHeight="1" x14ac:dyDescent="0.2">
      <c r="A45" s="19">
        <v>44</v>
      </c>
      <c r="B45" s="20">
        <f t="shared" si="3"/>
        <v>884380.92633835005</v>
      </c>
      <c r="C45" s="20">
        <f>IF($H44=0,0,IF($H44&lt;$C44,$H44+$D45,PMT('Home Loan Extra Payments'!$D$9/12,'Home Loan Extra Payments'!$D$10,-'Home Loan Extra Payments'!$D$8,0,0)))</f>
        <v>8678.23233365534</v>
      </c>
      <c r="D45" s="15">
        <f>$B45*('Home Loan Extra Payments'!$D$9/12)</f>
        <v>6264.3648948966465</v>
      </c>
      <c r="E45" s="20"/>
      <c r="F45" s="20">
        <f t="shared" si="0"/>
        <v>2413.8674387586934</v>
      </c>
      <c r="G45" s="20">
        <f t="shared" si="4"/>
        <v>1000</v>
      </c>
      <c r="H45" s="20">
        <f t="shared" si="1"/>
        <v>880967.05889959133</v>
      </c>
      <c r="I45" s="16">
        <f t="shared" si="2"/>
        <v>0.88096705889959137</v>
      </c>
      <c r="J45" s="2">
        <f>(IF('Home Loan Extra Payments'!$D$12&gt;0,IF($A45&gt;='Home Loan Extra Payments'!$D$13,'Home Loan Extra Payments'!$D$12,0),0)+(IF('Home Loan Extra Payments'!$H$12&gt;0,IF('Home Loan Extra Payments'!$H$13&gt;0,IF('Home Loan Extra Payments'!$H$13=$A45,'Home Loan Extra Payments'!$H$12,0),0),0)))</f>
        <v>1000</v>
      </c>
    </row>
    <row r="46" spans="1:10" s="2" customFormat="1" ht="9.9499999999999993" customHeight="1" x14ac:dyDescent="0.2">
      <c r="A46" s="19">
        <v>45</v>
      </c>
      <c r="B46" s="20">
        <f t="shared" si="3"/>
        <v>880967.05889959133</v>
      </c>
      <c r="C46" s="20">
        <f>IF($H45=0,0,IF($H45&lt;$C45,$H45+$D46,PMT('Home Loan Extra Payments'!$D$9/12,'Home Loan Extra Payments'!$D$10,-'Home Loan Extra Payments'!$D$8,0,0)))</f>
        <v>8678.23233365534</v>
      </c>
      <c r="D46" s="15">
        <f>$B46*('Home Loan Extra Payments'!$D$9/12)</f>
        <v>6240.1833338721053</v>
      </c>
      <c r="E46" s="20"/>
      <c r="F46" s="20">
        <f t="shared" si="0"/>
        <v>2438.0489997832346</v>
      </c>
      <c r="G46" s="20">
        <f t="shared" si="4"/>
        <v>1000</v>
      </c>
      <c r="H46" s="20">
        <f t="shared" si="1"/>
        <v>877529.00989980809</v>
      </c>
      <c r="I46" s="16">
        <f t="shared" si="2"/>
        <v>0.87752900989980809</v>
      </c>
      <c r="J46" s="2">
        <f>(IF('Home Loan Extra Payments'!$D$12&gt;0,IF($A46&gt;='Home Loan Extra Payments'!$D$13,'Home Loan Extra Payments'!$D$12,0),0)+(IF('Home Loan Extra Payments'!$H$12&gt;0,IF('Home Loan Extra Payments'!$H$13&gt;0,IF('Home Loan Extra Payments'!$H$13=$A46,'Home Loan Extra Payments'!$H$12,0),0),0)))</f>
        <v>1000</v>
      </c>
    </row>
    <row r="47" spans="1:10" s="2" customFormat="1" ht="9.9499999999999993" customHeight="1" x14ac:dyDescent="0.2">
      <c r="A47" s="19">
        <v>46</v>
      </c>
      <c r="B47" s="20">
        <f t="shared" si="3"/>
        <v>877529.00989980809</v>
      </c>
      <c r="C47" s="20">
        <f>IF($H46=0,0,IF($H46&lt;$C46,$H46+$D47,PMT('Home Loan Extra Payments'!$D$9/12,'Home Loan Extra Payments'!$D$10,-'Home Loan Extra Payments'!$D$8,0,0)))</f>
        <v>8678.23233365534</v>
      </c>
      <c r="D47" s="15">
        <f>$B47*('Home Loan Extra Payments'!$D$9/12)</f>
        <v>6215.830486790308</v>
      </c>
      <c r="E47" s="20"/>
      <c r="F47" s="20">
        <f t="shared" si="0"/>
        <v>2462.401846865032</v>
      </c>
      <c r="G47" s="20">
        <f t="shared" si="4"/>
        <v>1000</v>
      </c>
      <c r="H47" s="20">
        <f t="shared" si="1"/>
        <v>874066.60805294302</v>
      </c>
      <c r="I47" s="16">
        <f t="shared" si="2"/>
        <v>0.87406660805294301</v>
      </c>
      <c r="J47" s="2">
        <f>(IF('Home Loan Extra Payments'!$D$12&gt;0,IF($A47&gt;='Home Loan Extra Payments'!$D$13,'Home Loan Extra Payments'!$D$12,0),0)+(IF('Home Loan Extra Payments'!$H$12&gt;0,IF('Home Loan Extra Payments'!$H$13&gt;0,IF('Home Loan Extra Payments'!$H$13=$A47,'Home Loan Extra Payments'!$H$12,0),0),0)))</f>
        <v>1000</v>
      </c>
    </row>
    <row r="48" spans="1:10" s="2" customFormat="1" ht="9.9499999999999993" customHeight="1" x14ac:dyDescent="0.2">
      <c r="A48" s="19">
        <v>47</v>
      </c>
      <c r="B48" s="20">
        <f t="shared" si="3"/>
        <v>874066.60805294302</v>
      </c>
      <c r="C48" s="20">
        <f>IF($H47=0,0,IF($H47&lt;$C47,$H47+$D48,PMT('Home Loan Extra Payments'!$D$9/12,'Home Loan Extra Payments'!$D$10,-'Home Loan Extra Payments'!$D$8,0,0)))</f>
        <v>8678.23233365534</v>
      </c>
      <c r="D48" s="15">
        <f>$B48*('Home Loan Extra Payments'!$D$9/12)</f>
        <v>6191.3051403750133</v>
      </c>
      <c r="E48" s="20"/>
      <c r="F48" s="20">
        <f t="shared" si="0"/>
        <v>2486.9271932803267</v>
      </c>
      <c r="G48" s="20">
        <f t="shared" si="4"/>
        <v>1000</v>
      </c>
      <c r="H48" s="20">
        <f t="shared" si="1"/>
        <v>870579.68085966271</v>
      </c>
      <c r="I48" s="16">
        <f t="shared" si="2"/>
        <v>0.87057968085966275</v>
      </c>
      <c r="J48" s="2">
        <f>(IF('Home Loan Extra Payments'!$D$12&gt;0,IF($A48&gt;='Home Loan Extra Payments'!$D$13,'Home Loan Extra Payments'!$D$12,0),0)+(IF('Home Loan Extra Payments'!$H$12&gt;0,IF('Home Loan Extra Payments'!$H$13&gt;0,IF('Home Loan Extra Payments'!$H$13=$A48,'Home Loan Extra Payments'!$H$12,0),0),0)))</f>
        <v>1000</v>
      </c>
    </row>
    <row r="49" spans="1:10" s="2" customFormat="1" ht="9.9499999999999993" customHeight="1" x14ac:dyDescent="0.2">
      <c r="A49" s="19">
        <v>48</v>
      </c>
      <c r="B49" s="20">
        <f t="shared" si="3"/>
        <v>870579.68085966271</v>
      </c>
      <c r="C49" s="20">
        <f>IF($H48=0,0,IF($H48&lt;$C48,$H48+$D49,PMT('Home Loan Extra Payments'!$D$9/12,'Home Loan Extra Payments'!$D$10,-'Home Loan Extra Payments'!$D$8,0,0)))</f>
        <v>8678.23233365534</v>
      </c>
      <c r="D49" s="15">
        <f>$B49*('Home Loan Extra Payments'!$D$9/12)</f>
        <v>6166.6060727559443</v>
      </c>
      <c r="E49" s="20"/>
      <c r="F49" s="20">
        <f t="shared" si="0"/>
        <v>2511.6262608993957</v>
      </c>
      <c r="G49" s="20">
        <f t="shared" si="4"/>
        <v>1000</v>
      </c>
      <c r="H49" s="20">
        <f t="shared" si="1"/>
        <v>867068.05459876335</v>
      </c>
      <c r="I49" s="16">
        <f t="shared" si="2"/>
        <v>0.86706805459876335</v>
      </c>
      <c r="J49" s="2">
        <f>(IF('Home Loan Extra Payments'!$D$12&gt;0,IF($A49&gt;='Home Loan Extra Payments'!$D$13,'Home Loan Extra Payments'!$D$12,0),0)+(IF('Home Loan Extra Payments'!$H$12&gt;0,IF('Home Loan Extra Payments'!$H$13&gt;0,IF('Home Loan Extra Payments'!$H$13=$A49,'Home Loan Extra Payments'!$H$12,0),0),0)))</f>
        <v>1000</v>
      </c>
    </row>
    <row r="50" spans="1:10" s="2" customFormat="1" ht="9.9499999999999993" customHeight="1" x14ac:dyDescent="0.2">
      <c r="A50" s="19">
        <v>49</v>
      </c>
      <c r="B50" s="20">
        <f t="shared" si="3"/>
        <v>867068.05459876335</v>
      </c>
      <c r="C50" s="20">
        <f>IF($H49=0,0,IF($H49&lt;$C49,$H49+$D50,PMT('Home Loan Extra Payments'!$D$9/12,'Home Loan Extra Payments'!$D$10,-'Home Loan Extra Payments'!$D$8,0,0)))</f>
        <v>8678.23233365534</v>
      </c>
      <c r="D50" s="15">
        <f>$B50*('Home Loan Extra Payments'!$D$9/12)</f>
        <v>6141.7320534079072</v>
      </c>
      <c r="E50" s="20"/>
      <c r="F50" s="20">
        <f t="shared" si="0"/>
        <v>2536.5002802474328</v>
      </c>
      <c r="G50" s="20">
        <f t="shared" si="4"/>
        <v>1000</v>
      </c>
      <c r="H50" s="20">
        <f t="shared" si="1"/>
        <v>863531.55431851593</v>
      </c>
      <c r="I50" s="16">
        <f t="shared" si="2"/>
        <v>0.86353155431851591</v>
      </c>
      <c r="J50" s="2">
        <f>(IF('Home Loan Extra Payments'!$D$12&gt;0,IF($A50&gt;='Home Loan Extra Payments'!$D$13,'Home Loan Extra Payments'!$D$12,0),0)+(IF('Home Loan Extra Payments'!$H$12&gt;0,IF('Home Loan Extra Payments'!$H$13&gt;0,IF('Home Loan Extra Payments'!$H$13=$A50,'Home Loan Extra Payments'!$H$12,0),0),0)))</f>
        <v>1000</v>
      </c>
    </row>
    <row r="51" spans="1:10" s="2" customFormat="1" ht="9.9499999999999993" customHeight="1" x14ac:dyDescent="0.2">
      <c r="A51" s="19">
        <v>50</v>
      </c>
      <c r="B51" s="20">
        <f t="shared" si="3"/>
        <v>863531.55431851593</v>
      </c>
      <c r="C51" s="20">
        <f>IF($H50=0,0,IF($H50&lt;$C50,$H50+$D51,PMT('Home Loan Extra Payments'!$D$9/12,'Home Loan Extra Payments'!$D$10,-'Home Loan Extra Payments'!$D$8,0,0)))</f>
        <v>8678.23233365534</v>
      </c>
      <c r="D51" s="15">
        <f>$B51*('Home Loan Extra Payments'!$D$9/12)</f>
        <v>6116.6818430894882</v>
      </c>
      <c r="E51" s="20"/>
      <c r="F51" s="20">
        <f t="shared" si="0"/>
        <v>2561.5504905658518</v>
      </c>
      <c r="G51" s="20">
        <f t="shared" si="4"/>
        <v>1000</v>
      </c>
      <c r="H51" s="20">
        <f t="shared" si="1"/>
        <v>859970.0038279501</v>
      </c>
      <c r="I51" s="16">
        <f t="shared" si="2"/>
        <v>0.85997000382795008</v>
      </c>
      <c r="J51" s="2">
        <f>(IF('Home Loan Extra Payments'!$D$12&gt;0,IF($A51&gt;='Home Loan Extra Payments'!$D$13,'Home Loan Extra Payments'!$D$12,0),0)+(IF('Home Loan Extra Payments'!$H$12&gt;0,IF('Home Loan Extra Payments'!$H$13&gt;0,IF('Home Loan Extra Payments'!$H$13=$A51,'Home Loan Extra Payments'!$H$12,0),0),0)))</f>
        <v>1000</v>
      </c>
    </row>
    <row r="52" spans="1:10" s="2" customFormat="1" ht="9.9499999999999993" customHeight="1" x14ac:dyDescent="0.2">
      <c r="A52" s="19">
        <v>51</v>
      </c>
      <c r="B52" s="20">
        <f t="shared" si="3"/>
        <v>859970.0038279501</v>
      </c>
      <c r="C52" s="20">
        <f>IF($H51=0,0,IF($H51&lt;$C51,$H51+$D52,PMT('Home Loan Extra Payments'!$D$9/12,'Home Loan Extra Payments'!$D$10,-'Home Loan Extra Payments'!$D$8,0,0)))</f>
        <v>8678.23233365534</v>
      </c>
      <c r="D52" s="15">
        <f>$B52*('Home Loan Extra Payments'!$D$9/12)</f>
        <v>6091.4541937813137</v>
      </c>
      <c r="E52" s="20"/>
      <c r="F52" s="20">
        <f t="shared" si="0"/>
        <v>2586.7781398740262</v>
      </c>
      <c r="G52" s="20">
        <f t="shared" si="4"/>
        <v>1000</v>
      </c>
      <c r="H52" s="20">
        <f t="shared" si="1"/>
        <v>856383.22568807611</v>
      </c>
      <c r="I52" s="16">
        <f t="shared" si="2"/>
        <v>0.85638322568807612</v>
      </c>
      <c r="J52" s="2">
        <f>(IF('Home Loan Extra Payments'!$D$12&gt;0,IF($A52&gt;='Home Loan Extra Payments'!$D$13,'Home Loan Extra Payments'!$D$12,0),0)+(IF('Home Loan Extra Payments'!$H$12&gt;0,IF('Home Loan Extra Payments'!$H$13&gt;0,IF('Home Loan Extra Payments'!$H$13=$A52,'Home Loan Extra Payments'!$H$12,0),0),0)))</f>
        <v>1000</v>
      </c>
    </row>
    <row r="53" spans="1:10" s="2" customFormat="1" ht="9.9499999999999993" customHeight="1" x14ac:dyDescent="0.2">
      <c r="A53" s="19">
        <v>52</v>
      </c>
      <c r="B53" s="20">
        <f t="shared" si="3"/>
        <v>856383.22568807611</v>
      </c>
      <c r="C53" s="20">
        <f>IF($H52=0,0,IF($H52&lt;$C52,$H52+$D53,PMT('Home Loan Extra Payments'!$D$9/12,'Home Loan Extra Payments'!$D$10,-'Home Loan Extra Payments'!$D$8,0,0)))</f>
        <v>8678.23233365534</v>
      </c>
      <c r="D53" s="15">
        <f>$B53*('Home Loan Extra Payments'!$D$9/12)</f>
        <v>6066.0478486238726</v>
      </c>
      <c r="E53" s="20"/>
      <c r="F53" s="20">
        <f t="shared" si="0"/>
        <v>2612.1844850314674</v>
      </c>
      <c r="G53" s="20">
        <f t="shared" si="4"/>
        <v>1000</v>
      </c>
      <c r="H53" s="20">
        <f t="shared" si="1"/>
        <v>852771.04120304459</v>
      </c>
      <c r="I53" s="16">
        <f t="shared" si="2"/>
        <v>0.85277104120304459</v>
      </c>
      <c r="J53" s="2">
        <f>(IF('Home Loan Extra Payments'!$D$12&gt;0,IF($A53&gt;='Home Loan Extra Payments'!$D$13,'Home Loan Extra Payments'!$D$12,0),0)+(IF('Home Loan Extra Payments'!$H$12&gt;0,IF('Home Loan Extra Payments'!$H$13&gt;0,IF('Home Loan Extra Payments'!$H$13=$A53,'Home Loan Extra Payments'!$H$12,0),0),0)))</f>
        <v>1000</v>
      </c>
    </row>
    <row r="54" spans="1:10" s="2" customFormat="1" ht="9.9499999999999993" customHeight="1" x14ac:dyDescent="0.2">
      <c r="A54" s="19">
        <v>53</v>
      </c>
      <c r="B54" s="20">
        <f t="shared" si="3"/>
        <v>852771.04120304459</v>
      </c>
      <c r="C54" s="20">
        <f>IF($H53=0,0,IF($H53&lt;$C53,$H53+$D54,PMT('Home Loan Extra Payments'!$D$9/12,'Home Loan Extra Payments'!$D$10,-'Home Loan Extra Payments'!$D$8,0,0)))</f>
        <v>8678.23233365534</v>
      </c>
      <c r="D54" s="15">
        <f>$B54*('Home Loan Extra Payments'!$D$9/12)</f>
        <v>6040.4615418548992</v>
      </c>
      <c r="E54" s="20"/>
      <c r="F54" s="20">
        <f t="shared" si="0"/>
        <v>2637.7707918004407</v>
      </c>
      <c r="G54" s="20">
        <f t="shared" si="4"/>
        <v>1000</v>
      </c>
      <c r="H54" s="20">
        <f t="shared" si="1"/>
        <v>849133.27041124413</v>
      </c>
      <c r="I54" s="16">
        <f t="shared" si="2"/>
        <v>0.84913327041124409</v>
      </c>
      <c r="J54" s="2">
        <f>(IF('Home Loan Extra Payments'!$D$12&gt;0,IF($A54&gt;='Home Loan Extra Payments'!$D$13,'Home Loan Extra Payments'!$D$12,0),0)+(IF('Home Loan Extra Payments'!$H$12&gt;0,IF('Home Loan Extra Payments'!$H$13&gt;0,IF('Home Loan Extra Payments'!$H$13=$A54,'Home Loan Extra Payments'!$H$12,0),0),0)))</f>
        <v>1000</v>
      </c>
    </row>
    <row r="55" spans="1:10" s="2" customFormat="1" ht="9.9499999999999993" customHeight="1" x14ac:dyDescent="0.2">
      <c r="A55" s="19">
        <v>54</v>
      </c>
      <c r="B55" s="20">
        <f t="shared" si="3"/>
        <v>849133.27041124413</v>
      </c>
      <c r="C55" s="20">
        <f>IF($H54=0,0,IF($H54&lt;$C54,$H54+$D55,PMT('Home Loan Extra Payments'!$D$9/12,'Home Loan Extra Payments'!$D$10,-'Home Loan Extra Payments'!$D$8,0,0)))</f>
        <v>8678.23233365534</v>
      </c>
      <c r="D55" s="15">
        <f>$B55*('Home Loan Extra Payments'!$D$9/12)</f>
        <v>6014.6939987463129</v>
      </c>
      <c r="E55" s="20"/>
      <c r="F55" s="20">
        <f t="shared" si="0"/>
        <v>2663.5383349090271</v>
      </c>
      <c r="G55" s="20">
        <f t="shared" si="4"/>
        <v>1000</v>
      </c>
      <c r="H55" s="20">
        <f t="shared" si="1"/>
        <v>845469.73207633512</v>
      </c>
      <c r="I55" s="16">
        <f t="shared" si="2"/>
        <v>0.84546973207633513</v>
      </c>
      <c r="J55" s="2">
        <f>(IF('Home Loan Extra Payments'!$D$12&gt;0,IF($A55&gt;='Home Loan Extra Payments'!$D$13,'Home Loan Extra Payments'!$D$12,0),0)+(IF('Home Loan Extra Payments'!$H$12&gt;0,IF('Home Loan Extra Payments'!$H$13&gt;0,IF('Home Loan Extra Payments'!$H$13=$A55,'Home Loan Extra Payments'!$H$12,0),0),0)))</f>
        <v>1000</v>
      </c>
    </row>
    <row r="56" spans="1:10" s="2" customFormat="1" ht="9.9499999999999993" customHeight="1" x14ac:dyDescent="0.2">
      <c r="A56" s="19">
        <v>55</v>
      </c>
      <c r="B56" s="20">
        <f t="shared" si="3"/>
        <v>845469.73207633512</v>
      </c>
      <c r="C56" s="20">
        <f>IF($H55=0,0,IF($H55&lt;$C55,$H55+$D56,PMT('Home Loan Extra Payments'!$D$9/12,'Home Loan Extra Payments'!$D$10,-'Home Loan Extra Payments'!$D$8,0,0)))</f>
        <v>8678.23233365534</v>
      </c>
      <c r="D56" s="15">
        <f>$B56*('Home Loan Extra Payments'!$D$9/12)</f>
        <v>5988.7439355407078</v>
      </c>
      <c r="E56" s="20"/>
      <c r="F56" s="20">
        <f t="shared" si="0"/>
        <v>2689.4883981146322</v>
      </c>
      <c r="G56" s="20">
        <f t="shared" si="4"/>
        <v>1000</v>
      </c>
      <c r="H56" s="20">
        <f t="shared" si="1"/>
        <v>841780.24367822043</v>
      </c>
      <c r="I56" s="16">
        <f t="shared" si="2"/>
        <v>0.84178024367822046</v>
      </c>
      <c r="J56" s="2">
        <f>(IF('Home Loan Extra Payments'!$D$12&gt;0,IF($A56&gt;='Home Loan Extra Payments'!$D$13,'Home Loan Extra Payments'!$D$12,0),0)+(IF('Home Loan Extra Payments'!$H$12&gt;0,IF('Home Loan Extra Payments'!$H$13&gt;0,IF('Home Loan Extra Payments'!$H$13=$A56,'Home Loan Extra Payments'!$H$12,0),0),0)))</f>
        <v>1000</v>
      </c>
    </row>
    <row r="57" spans="1:10" s="2" customFormat="1" ht="9.9499999999999993" customHeight="1" x14ac:dyDescent="0.2">
      <c r="A57" s="19">
        <v>56</v>
      </c>
      <c r="B57" s="20">
        <f t="shared" si="3"/>
        <v>841780.24367822043</v>
      </c>
      <c r="C57" s="20">
        <f>IF($H56=0,0,IF($H56&lt;$C56,$H56+$D57,PMT('Home Loan Extra Payments'!$D$9/12,'Home Loan Extra Payments'!$D$10,-'Home Loan Extra Payments'!$D$8,0,0)))</f>
        <v>8678.23233365534</v>
      </c>
      <c r="D57" s="15">
        <f>$B57*('Home Loan Extra Payments'!$D$9/12)</f>
        <v>5962.6100593873953</v>
      </c>
      <c r="E57" s="20"/>
      <c r="F57" s="20">
        <f t="shared" si="0"/>
        <v>2715.6222742679447</v>
      </c>
      <c r="G57" s="20">
        <f t="shared" si="4"/>
        <v>1000</v>
      </c>
      <c r="H57" s="20">
        <f t="shared" si="1"/>
        <v>838064.62140395248</v>
      </c>
      <c r="I57" s="16">
        <f t="shared" si="2"/>
        <v>0.83806462140395244</v>
      </c>
      <c r="J57" s="2">
        <f>(IF('Home Loan Extra Payments'!$D$12&gt;0,IF($A57&gt;='Home Loan Extra Payments'!$D$13,'Home Loan Extra Payments'!$D$12,0),0)+(IF('Home Loan Extra Payments'!$H$12&gt;0,IF('Home Loan Extra Payments'!$H$13&gt;0,IF('Home Loan Extra Payments'!$H$13=$A57,'Home Loan Extra Payments'!$H$12,0),0),0)))</f>
        <v>1000</v>
      </c>
    </row>
    <row r="58" spans="1:10" s="2" customFormat="1" ht="9.9499999999999993" customHeight="1" x14ac:dyDescent="0.2">
      <c r="A58" s="19">
        <v>57</v>
      </c>
      <c r="B58" s="20">
        <f t="shared" si="3"/>
        <v>838064.62140395248</v>
      </c>
      <c r="C58" s="20">
        <f>IF($H57=0,0,IF($H57&lt;$C57,$H57+$D58,PMT('Home Loan Extra Payments'!$D$9/12,'Home Loan Extra Payments'!$D$10,-'Home Loan Extra Payments'!$D$8,0,0)))</f>
        <v>8678.23233365534</v>
      </c>
      <c r="D58" s="15">
        <f>$B58*('Home Loan Extra Payments'!$D$9/12)</f>
        <v>5936.2910682779975</v>
      </c>
      <c r="E58" s="20"/>
      <c r="F58" s="20">
        <f t="shared" si="0"/>
        <v>2741.9412653773425</v>
      </c>
      <c r="G58" s="20">
        <f t="shared" si="4"/>
        <v>1000</v>
      </c>
      <c r="H58" s="20">
        <f t="shared" si="1"/>
        <v>834322.68013857515</v>
      </c>
      <c r="I58" s="16">
        <f t="shared" si="2"/>
        <v>0.83432268013857513</v>
      </c>
      <c r="J58" s="2">
        <f>(IF('Home Loan Extra Payments'!$D$12&gt;0,IF($A58&gt;='Home Loan Extra Payments'!$D$13,'Home Loan Extra Payments'!$D$12,0),0)+(IF('Home Loan Extra Payments'!$H$12&gt;0,IF('Home Loan Extra Payments'!$H$13&gt;0,IF('Home Loan Extra Payments'!$H$13=$A58,'Home Loan Extra Payments'!$H$12,0),0),0)))</f>
        <v>1000</v>
      </c>
    </row>
    <row r="59" spans="1:10" s="2" customFormat="1" ht="9.9499999999999993" customHeight="1" x14ac:dyDescent="0.2">
      <c r="A59" s="19">
        <v>58</v>
      </c>
      <c r="B59" s="20">
        <f t="shared" si="3"/>
        <v>834322.68013857515</v>
      </c>
      <c r="C59" s="20">
        <f>IF($H58=0,0,IF($H58&lt;$C58,$H58+$D59,PMT('Home Loan Extra Payments'!$D$9/12,'Home Loan Extra Payments'!$D$10,-'Home Loan Extra Payments'!$D$8,0,0)))</f>
        <v>8678.23233365534</v>
      </c>
      <c r="D59" s="15">
        <f>$B59*('Home Loan Extra Payments'!$D$9/12)</f>
        <v>5909.7856509815747</v>
      </c>
      <c r="E59" s="20"/>
      <c r="F59" s="20">
        <f t="shared" si="0"/>
        <v>2768.4466826737653</v>
      </c>
      <c r="G59" s="20">
        <f t="shared" si="4"/>
        <v>1000</v>
      </c>
      <c r="H59" s="20">
        <f t="shared" si="1"/>
        <v>830554.23345590138</v>
      </c>
      <c r="I59" s="16">
        <f t="shared" si="2"/>
        <v>0.8305542334559014</v>
      </c>
      <c r="J59" s="2">
        <f>(IF('Home Loan Extra Payments'!$D$12&gt;0,IF($A59&gt;='Home Loan Extra Payments'!$D$13,'Home Loan Extra Payments'!$D$12,0),0)+(IF('Home Loan Extra Payments'!$H$12&gt;0,IF('Home Loan Extra Payments'!$H$13&gt;0,IF('Home Loan Extra Payments'!$H$13=$A59,'Home Loan Extra Payments'!$H$12,0),0),0)))</f>
        <v>1000</v>
      </c>
    </row>
    <row r="60" spans="1:10" s="2" customFormat="1" ht="9.9499999999999993" customHeight="1" x14ac:dyDescent="0.2">
      <c r="A60" s="19">
        <v>59</v>
      </c>
      <c r="B60" s="20">
        <f t="shared" si="3"/>
        <v>830554.23345590138</v>
      </c>
      <c r="C60" s="20">
        <f>IF($H59=0,0,IF($H59&lt;$C59,$H59+$D60,PMT('Home Loan Extra Payments'!$D$9/12,'Home Loan Extra Payments'!$D$10,-'Home Loan Extra Payments'!$D$8,0,0)))</f>
        <v>8678.23233365534</v>
      </c>
      <c r="D60" s="15">
        <f>$B60*('Home Loan Extra Payments'!$D$9/12)</f>
        <v>5883.0924869793016</v>
      </c>
      <c r="E60" s="20"/>
      <c r="F60" s="20">
        <f t="shared" si="0"/>
        <v>2795.1398466760384</v>
      </c>
      <c r="G60" s="20">
        <f t="shared" si="4"/>
        <v>1000</v>
      </c>
      <c r="H60" s="20">
        <f t="shared" si="1"/>
        <v>826759.09360922535</v>
      </c>
      <c r="I60" s="16">
        <f t="shared" si="2"/>
        <v>0.82675909360922539</v>
      </c>
      <c r="J60" s="2">
        <f>(IF('Home Loan Extra Payments'!$D$12&gt;0,IF($A60&gt;='Home Loan Extra Payments'!$D$13,'Home Loan Extra Payments'!$D$12,0),0)+(IF('Home Loan Extra Payments'!$H$12&gt;0,IF('Home Loan Extra Payments'!$H$13&gt;0,IF('Home Loan Extra Payments'!$H$13=$A60,'Home Loan Extra Payments'!$H$12,0),0),0)))</f>
        <v>1000</v>
      </c>
    </row>
    <row r="61" spans="1:10" s="2" customFormat="1" ht="9.9499999999999993" customHeight="1" x14ac:dyDescent="0.2">
      <c r="A61" s="19">
        <v>60</v>
      </c>
      <c r="B61" s="20">
        <f t="shared" si="3"/>
        <v>826759.09360922535</v>
      </c>
      <c r="C61" s="20">
        <f>IF($H60=0,0,IF($H60&lt;$C60,$H60+$D61,PMT('Home Loan Extra Payments'!$D$9/12,'Home Loan Extra Payments'!$D$10,-'Home Loan Extra Payments'!$D$8,0,0)))</f>
        <v>8678.23233365534</v>
      </c>
      <c r="D61" s="15">
        <f>$B61*('Home Loan Extra Payments'!$D$9/12)</f>
        <v>5856.2102463986803</v>
      </c>
      <c r="E61" s="20"/>
      <c r="F61" s="20">
        <f t="shared" si="0"/>
        <v>2822.0220872566597</v>
      </c>
      <c r="G61" s="20">
        <f t="shared" si="4"/>
        <v>1000</v>
      </c>
      <c r="H61" s="20">
        <f t="shared" si="1"/>
        <v>822937.0715219687</v>
      </c>
      <c r="I61" s="16">
        <f t="shared" si="2"/>
        <v>0.82293707152196871</v>
      </c>
      <c r="J61" s="2">
        <f>(IF('Home Loan Extra Payments'!$D$12&gt;0,IF($A61&gt;='Home Loan Extra Payments'!$D$13,'Home Loan Extra Payments'!$D$12,0),0)+(IF('Home Loan Extra Payments'!$H$12&gt;0,IF('Home Loan Extra Payments'!$H$13&gt;0,IF('Home Loan Extra Payments'!$H$13=$A61,'Home Loan Extra Payments'!$H$12,0),0),0)))</f>
        <v>1000</v>
      </c>
    </row>
    <row r="62" spans="1:10" s="2" customFormat="1" ht="9.9499999999999993" customHeight="1" x14ac:dyDescent="0.2">
      <c r="A62" s="19">
        <v>61</v>
      </c>
      <c r="B62" s="20">
        <f t="shared" si="3"/>
        <v>822937.0715219687</v>
      </c>
      <c r="C62" s="20">
        <f>IF($H61=0,0,IF($H61&lt;$C61,$H61+$D62,PMT('Home Loan Extra Payments'!$D$9/12,'Home Loan Extra Payments'!$D$10,-'Home Loan Extra Payments'!$D$8,0,0)))</f>
        <v>8678.23233365534</v>
      </c>
      <c r="D62" s="15">
        <f>$B62*('Home Loan Extra Payments'!$D$9/12)</f>
        <v>5829.1375899472787</v>
      </c>
      <c r="E62" s="20"/>
      <c r="F62" s="20">
        <f t="shared" si="0"/>
        <v>2849.0947437080613</v>
      </c>
      <c r="G62" s="20">
        <f t="shared" si="4"/>
        <v>1000</v>
      </c>
      <c r="H62" s="20">
        <f t="shared" si="1"/>
        <v>819087.97677826067</v>
      </c>
      <c r="I62" s="16">
        <f t="shared" si="2"/>
        <v>0.81908797677826062</v>
      </c>
      <c r="J62" s="2">
        <f>(IF('Home Loan Extra Payments'!$D$12&gt;0,IF($A62&gt;='Home Loan Extra Payments'!$D$13,'Home Loan Extra Payments'!$D$12,0),0)+(IF('Home Loan Extra Payments'!$H$12&gt;0,IF('Home Loan Extra Payments'!$H$13&gt;0,IF('Home Loan Extra Payments'!$H$13=$A62,'Home Loan Extra Payments'!$H$12,0),0),0)))</f>
        <v>1000</v>
      </c>
    </row>
    <row r="63" spans="1:10" s="2" customFormat="1" ht="9.9499999999999993" customHeight="1" x14ac:dyDescent="0.2">
      <c r="A63" s="19">
        <v>62</v>
      </c>
      <c r="B63" s="20">
        <f t="shared" si="3"/>
        <v>819087.97677826067</v>
      </c>
      <c r="C63" s="20">
        <f>IF($H62=0,0,IF($H62&lt;$C62,$H62+$D63,PMT('Home Loan Extra Payments'!$D$9/12,'Home Loan Extra Payments'!$D$10,-'Home Loan Extra Payments'!$D$8,0,0)))</f>
        <v>8678.23233365534</v>
      </c>
      <c r="D63" s="15">
        <f>$B63*('Home Loan Extra Payments'!$D$9/12)</f>
        <v>5801.8731688460139</v>
      </c>
      <c r="E63" s="20"/>
      <c r="F63" s="20">
        <f t="shared" si="0"/>
        <v>2876.3591648093261</v>
      </c>
      <c r="G63" s="20">
        <f t="shared" si="4"/>
        <v>1000</v>
      </c>
      <c r="H63" s="20">
        <f t="shared" si="1"/>
        <v>815211.61761345132</v>
      </c>
      <c r="I63" s="16">
        <f t="shared" si="2"/>
        <v>0.81521161761345129</v>
      </c>
      <c r="J63" s="2">
        <f>(IF('Home Loan Extra Payments'!$D$12&gt;0,IF($A63&gt;='Home Loan Extra Payments'!$D$13,'Home Loan Extra Payments'!$D$12,0),0)+(IF('Home Loan Extra Payments'!$H$12&gt;0,IF('Home Loan Extra Payments'!$H$13&gt;0,IF('Home Loan Extra Payments'!$H$13=$A63,'Home Loan Extra Payments'!$H$12,0),0),0)))</f>
        <v>1000</v>
      </c>
    </row>
    <row r="64" spans="1:10" s="2" customFormat="1" ht="9.9499999999999993" customHeight="1" x14ac:dyDescent="0.2">
      <c r="A64" s="19">
        <v>63</v>
      </c>
      <c r="B64" s="20">
        <f t="shared" si="3"/>
        <v>815211.61761345132</v>
      </c>
      <c r="C64" s="20">
        <f>IF($H63=0,0,IF($H63&lt;$C63,$H63+$D64,PMT('Home Loan Extra Payments'!$D$9/12,'Home Loan Extra Payments'!$D$10,-'Home Loan Extra Payments'!$D$8,0,0)))</f>
        <v>8678.23233365534</v>
      </c>
      <c r="D64" s="15">
        <f>$B64*('Home Loan Extra Payments'!$D$9/12)</f>
        <v>5774.4156247619476</v>
      </c>
      <c r="E64" s="20"/>
      <c r="F64" s="20">
        <f t="shared" si="0"/>
        <v>2903.8167088933924</v>
      </c>
      <c r="G64" s="20">
        <f t="shared" si="4"/>
        <v>1000</v>
      </c>
      <c r="H64" s="20">
        <f t="shared" si="1"/>
        <v>811307.80090455792</v>
      </c>
      <c r="I64" s="16">
        <f t="shared" si="2"/>
        <v>0.8113078009045579</v>
      </c>
      <c r="J64" s="2">
        <f>(IF('Home Loan Extra Payments'!$D$12&gt;0,IF($A64&gt;='Home Loan Extra Payments'!$D$13,'Home Loan Extra Payments'!$D$12,0),0)+(IF('Home Loan Extra Payments'!$H$12&gt;0,IF('Home Loan Extra Payments'!$H$13&gt;0,IF('Home Loan Extra Payments'!$H$13=$A64,'Home Loan Extra Payments'!$H$12,0),0),0)))</f>
        <v>1000</v>
      </c>
    </row>
    <row r="65" spans="1:10" s="2" customFormat="1" ht="9.9499999999999993" customHeight="1" x14ac:dyDescent="0.2">
      <c r="A65" s="19">
        <v>64</v>
      </c>
      <c r="B65" s="20">
        <f t="shared" si="3"/>
        <v>811307.80090455792</v>
      </c>
      <c r="C65" s="20">
        <f>IF($H64=0,0,IF($H64&lt;$C64,$H64+$D65,PMT('Home Loan Extra Payments'!$D$9/12,'Home Loan Extra Payments'!$D$10,-'Home Loan Extra Payments'!$D$8,0,0)))</f>
        <v>8678.23233365534</v>
      </c>
      <c r="D65" s="15">
        <f>$B65*('Home Loan Extra Payments'!$D$9/12)</f>
        <v>5746.763589740619</v>
      </c>
      <c r="E65" s="20"/>
      <c r="F65" s="20">
        <f t="shared" si="0"/>
        <v>2931.468743914721</v>
      </c>
      <c r="G65" s="20">
        <f t="shared" si="4"/>
        <v>1000</v>
      </c>
      <c r="H65" s="20">
        <f t="shared" si="1"/>
        <v>807376.33216064319</v>
      </c>
      <c r="I65" s="16">
        <f t="shared" si="2"/>
        <v>0.8073763321606432</v>
      </c>
      <c r="J65" s="2">
        <f>(IF('Home Loan Extra Payments'!$D$12&gt;0,IF($A65&gt;='Home Loan Extra Payments'!$D$13,'Home Loan Extra Payments'!$D$12,0),0)+(IF('Home Loan Extra Payments'!$H$12&gt;0,IF('Home Loan Extra Payments'!$H$13&gt;0,IF('Home Loan Extra Payments'!$H$13=$A65,'Home Loan Extra Payments'!$H$12,0),0),0)))</f>
        <v>1000</v>
      </c>
    </row>
    <row r="66" spans="1:10" s="2" customFormat="1" ht="9.9499999999999993" customHeight="1" x14ac:dyDescent="0.2">
      <c r="A66" s="19">
        <v>65</v>
      </c>
      <c r="B66" s="20">
        <f t="shared" si="3"/>
        <v>807376.33216064319</v>
      </c>
      <c r="C66" s="20">
        <f>IF($H65=0,0,IF($H65&lt;$C65,$H65+$D66,PMT('Home Loan Extra Payments'!$D$9/12,'Home Loan Extra Payments'!$D$10,-'Home Loan Extra Payments'!$D$8,0,0)))</f>
        <v>8678.23233365534</v>
      </c>
      <c r="D66" s="15">
        <f>$B66*('Home Loan Extra Payments'!$D$9/12)</f>
        <v>5718.9156861378897</v>
      </c>
      <c r="E66" s="20"/>
      <c r="F66" s="20">
        <f t="shared" ref="F66:F129" si="5">$C66-$D66</f>
        <v>2959.3166475174503</v>
      </c>
      <c r="G66" s="20">
        <f t="shared" si="4"/>
        <v>1000</v>
      </c>
      <c r="H66" s="20">
        <f t="shared" ref="H66:H129" si="6">IF(ROUND($B66-$F66-$G66,2)=0,0,$B66-$F66-$G66)</f>
        <v>803417.01551312569</v>
      </c>
      <c r="I66" s="16">
        <f t="shared" ref="I66:I129" si="7">IF($B66=0,0,$H66/$B$2)</f>
        <v>0.80341701551312572</v>
      </c>
      <c r="J66" s="2">
        <f>(IF('Home Loan Extra Payments'!$D$12&gt;0,IF($A66&gt;='Home Loan Extra Payments'!$D$13,'Home Loan Extra Payments'!$D$12,0),0)+(IF('Home Loan Extra Payments'!$H$12&gt;0,IF('Home Loan Extra Payments'!$H$13&gt;0,IF('Home Loan Extra Payments'!$H$13=$A66,'Home Loan Extra Payments'!$H$12,0),0),0)))</f>
        <v>1000</v>
      </c>
    </row>
    <row r="67" spans="1:10" s="2" customFormat="1" ht="9.9499999999999993" customHeight="1" x14ac:dyDescent="0.2">
      <c r="A67" s="19">
        <v>66</v>
      </c>
      <c r="B67" s="20">
        <f t="shared" ref="B67:B130" si="8">$H66</f>
        <v>803417.01551312569</v>
      </c>
      <c r="C67" s="20">
        <f>IF($H66=0,0,IF($H66&lt;$C66,$H66+$D67,PMT('Home Loan Extra Payments'!$D$9/12,'Home Loan Extra Payments'!$D$10,-'Home Loan Extra Payments'!$D$8,0,0)))</f>
        <v>8678.23233365534</v>
      </c>
      <c r="D67" s="15">
        <f>$B67*('Home Loan Extra Payments'!$D$9/12)</f>
        <v>5690.8705265513072</v>
      </c>
      <c r="E67" s="20"/>
      <c r="F67" s="20">
        <f t="shared" si="5"/>
        <v>2987.3618071040328</v>
      </c>
      <c r="G67" s="20">
        <f t="shared" ref="G67:G130" si="9">IF(OR($H66=($J67+$C67),($J67+$C67)&gt;$H66),0,$J67)</f>
        <v>1000</v>
      </c>
      <c r="H67" s="20">
        <f t="shared" si="6"/>
        <v>799429.65370602161</v>
      </c>
      <c r="I67" s="16">
        <f t="shared" si="7"/>
        <v>0.79942965370602159</v>
      </c>
      <c r="J67" s="2">
        <f>(IF('Home Loan Extra Payments'!$D$12&gt;0,IF($A67&gt;='Home Loan Extra Payments'!$D$13,'Home Loan Extra Payments'!$D$12,0),0)+(IF('Home Loan Extra Payments'!$H$12&gt;0,IF('Home Loan Extra Payments'!$H$13&gt;0,IF('Home Loan Extra Payments'!$H$13=$A67,'Home Loan Extra Payments'!$H$12,0),0),0)))</f>
        <v>1000</v>
      </c>
    </row>
    <row r="68" spans="1:10" s="2" customFormat="1" ht="9.9499999999999993" customHeight="1" x14ac:dyDescent="0.2">
      <c r="A68" s="19">
        <v>67</v>
      </c>
      <c r="B68" s="20">
        <f t="shared" si="8"/>
        <v>799429.65370602161</v>
      </c>
      <c r="C68" s="20">
        <f>IF($H67=0,0,IF($H67&lt;$C67,$H67+$D68,PMT('Home Loan Extra Payments'!$D$9/12,'Home Loan Extra Payments'!$D$10,-'Home Loan Extra Payments'!$D$8,0,0)))</f>
        <v>8678.23233365534</v>
      </c>
      <c r="D68" s="15">
        <f>$B68*('Home Loan Extra Payments'!$D$9/12)</f>
        <v>5662.6267137509867</v>
      </c>
      <c r="E68" s="20"/>
      <c r="F68" s="20">
        <f t="shared" si="5"/>
        <v>3015.6056199043533</v>
      </c>
      <c r="G68" s="20">
        <f t="shared" si="9"/>
        <v>1000</v>
      </c>
      <c r="H68" s="20">
        <f t="shared" si="6"/>
        <v>795414.04808611725</v>
      </c>
      <c r="I68" s="16">
        <f t="shared" si="7"/>
        <v>0.79541404808611726</v>
      </c>
      <c r="J68" s="2">
        <f>(IF('Home Loan Extra Payments'!$D$12&gt;0,IF($A68&gt;='Home Loan Extra Payments'!$D$13,'Home Loan Extra Payments'!$D$12,0),0)+(IF('Home Loan Extra Payments'!$H$12&gt;0,IF('Home Loan Extra Payments'!$H$13&gt;0,IF('Home Loan Extra Payments'!$H$13=$A68,'Home Loan Extra Payments'!$H$12,0),0),0)))</f>
        <v>1000</v>
      </c>
    </row>
    <row r="69" spans="1:10" s="2" customFormat="1" ht="9.9499999999999993" customHeight="1" x14ac:dyDescent="0.2">
      <c r="A69" s="19">
        <v>68</v>
      </c>
      <c r="B69" s="20">
        <f t="shared" si="8"/>
        <v>795414.04808611725</v>
      </c>
      <c r="C69" s="20">
        <f>IF($H68=0,0,IF($H68&lt;$C68,$H68+$D69,PMT('Home Loan Extra Payments'!$D$9/12,'Home Loan Extra Payments'!$D$10,-'Home Loan Extra Payments'!$D$8,0,0)))</f>
        <v>8678.23233365534</v>
      </c>
      <c r="D69" s="15">
        <f>$B69*('Home Loan Extra Payments'!$D$9/12)</f>
        <v>5634.1828406099976</v>
      </c>
      <c r="E69" s="20"/>
      <c r="F69" s="20">
        <f t="shared" si="5"/>
        <v>3044.0494930453424</v>
      </c>
      <c r="G69" s="20">
        <f t="shared" si="9"/>
        <v>1000</v>
      </c>
      <c r="H69" s="20">
        <f t="shared" si="6"/>
        <v>791369.99859307194</v>
      </c>
      <c r="I69" s="16">
        <f t="shared" si="7"/>
        <v>0.79136999859307189</v>
      </c>
      <c r="J69" s="2">
        <f>(IF('Home Loan Extra Payments'!$D$12&gt;0,IF($A69&gt;='Home Loan Extra Payments'!$D$13,'Home Loan Extra Payments'!$D$12,0),0)+(IF('Home Loan Extra Payments'!$H$12&gt;0,IF('Home Loan Extra Payments'!$H$13&gt;0,IF('Home Loan Extra Payments'!$H$13=$A69,'Home Loan Extra Payments'!$H$12,0),0),0)))</f>
        <v>1000</v>
      </c>
    </row>
    <row r="70" spans="1:10" s="2" customFormat="1" ht="9.9499999999999993" customHeight="1" x14ac:dyDescent="0.2">
      <c r="A70" s="19">
        <v>69</v>
      </c>
      <c r="B70" s="20">
        <f t="shared" si="8"/>
        <v>791369.99859307194</v>
      </c>
      <c r="C70" s="20">
        <f>IF($H69=0,0,IF($H69&lt;$C69,$H69+$D70,PMT('Home Loan Extra Payments'!$D$9/12,'Home Loan Extra Payments'!$D$10,-'Home Loan Extra Payments'!$D$8,0,0)))</f>
        <v>8678.23233365534</v>
      </c>
      <c r="D70" s="15">
        <f>$B70*('Home Loan Extra Payments'!$D$9/12)</f>
        <v>5605.5374900342604</v>
      </c>
      <c r="E70" s="20"/>
      <c r="F70" s="20">
        <f t="shared" si="5"/>
        <v>3072.6948436210796</v>
      </c>
      <c r="G70" s="20">
        <f t="shared" si="9"/>
        <v>1000</v>
      </c>
      <c r="H70" s="20">
        <f t="shared" si="6"/>
        <v>787297.30374945083</v>
      </c>
      <c r="I70" s="16">
        <f t="shared" si="7"/>
        <v>0.78729730374945084</v>
      </c>
      <c r="J70" s="2">
        <f>(IF('Home Loan Extra Payments'!$D$12&gt;0,IF($A70&gt;='Home Loan Extra Payments'!$D$13,'Home Loan Extra Payments'!$D$12,0),0)+(IF('Home Loan Extra Payments'!$H$12&gt;0,IF('Home Loan Extra Payments'!$H$13&gt;0,IF('Home Loan Extra Payments'!$H$13=$A70,'Home Loan Extra Payments'!$H$12,0),0),0)))</f>
        <v>1000</v>
      </c>
    </row>
    <row r="71" spans="1:10" s="2" customFormat="1" ht="9.9499999999999993" customHeight="1" x14ac:dyDescent="0.2">
      <c r="A71" s="19">
        <v>70</v>
      </c>
      <c r="B71" s="20">
        <f t="shared" si="8"/>
        <v>787297.30374945083</v>
      </c>
      <c r="C71" s="20">
        <f>IF($H70=0,0,IF($H70&lt;$C70,$H70+$D71,PMT('Home Loan Extra Payments'!$D$9/12,'Home Loan Extra Payments'!$D$10,-'Home Loan Extra Payments'!$D$8,0,0)))</f>
        <v>8678.23233365534</v>
      </c>
      <c r="D71" s="15">
        <f>$B71*('Home Loan Extra Payments'!$D$9/12)</f>
        <v>5576.6892348919437</v>
      </c>
      <c r="E71" s="20"/>
      <c r="F71" s="20">
        <f t="shared" si="5"/>
        <v>3101.5430987633963</v>
      </c>
      <c r="G71" s="20">
        <f t="shared" si="9"/>
        <v>1000</v>
      </c>
      <c r="H71" s="20">
        <f t="shared" si="6"/>
        <v>783195.76065068739</v>
      </c>
      <c r="I71" s="16">
        <f t="shared" si="7"/>
        <v>0.78319576065068741</v>
      </c>
      <c r="J71" s="2">
        <f>(IF('Home Loan Extra Payments'!$D$12&gt;0,IF($A71&gt;='Home Loan Extra Payments'!$D$13,'Home Loan Extra Payments'!$D$12,0),0)+(IF('Home Loan Extra Payments'!$H$12&gt;0,IF('Home Loan Extra Payments'!$H$13&gt;0,IF('Home Loan Extra Payments'!$H$13=$A71,'Home Loan Extra Payments'!$H$12,0),0),0)))</f>
        <v>1000</v>
      </c>
    </row>
    <row r="72" spans="1:10" s="2" customFormat="1" ht="9.9499999999999993" customHeight="1" x14ac:dyDescent="0.2">
      <c r="A72" s="19">
        <v>71</v>
      </c>
      <c r="B72" s="20">
        <f t="shared" si="8"/>
        <v>783195.76065068739</v>
      </c>
      <c r="C72" s="20">
        <f>IF($H71=0,0,IF($H71&lt;$C71,$H71+$D72,PMT('Home Loan Extra Payments'!$D$9/12,'Home Loan Extra Payments'!$D$10,-'Home Loan Extra Payments'!$D$8,0,0)))</f>
        <v>8678.23233365534</v>
      </c>
      <c r="D72" s="15">
        <f>$B72*('Home Loan Extra Payments'!$D$9/12)</f>
        <v>5547.6366379423698</v>
      </c>
      <c r="E72" s="20"/>
      <c r="F72" s="20">
        <f t="shared" si="5"/>
        <v>3130.5956957129702</v>
      </c>
      <c r="G72" s="20">
        <f t="shared" si="9"/>
        <v>1000</v>
      </c>
      <c r="H72" s="20">
        <f t="shared" si="6"/>
        <v>779065.16495497443</v>
      </c>
      <c r="I72" s="16">
        <f t="shared" si="7"/>
        <v>0.77906516495497447</v>
      </c>
      <c r="J72" s="2">
        <f>(IF('Home Loan Extra Payments'!$D$12&gt;0,IF($A72&gt;='Home Loan Extra Payments'!$D$13,'Home Loan Extra Payments'!$D$12,0),0)+(IF('Home Loan Extra Payments'!$H$12&gt;0,IF('Home Loan Extra Payments'!$H$13&gt;0,IF('Home Loan Extra Payments'!$H$13=$A72,'Home Loan Extra Payments'!$H$12,0),0),0)))</f>
        <v>1000</v>
      </c>
    </row>
    <row r="73" spans="1:10" s="2" customFormat="1" ht="9.9499999999999993" customHeight="1" x14ac:dyDescent="0.2">
      <c r="A73" s="19">
        <v>72</v>
      </c>
      <c r="B73" s="20">
        <f t="shared" si="8"/>
        <v>779065.16495497443</v>
      </c>
      <c r="C73" s="20">
        <f>IF($H72=0,0,IF($H72&lt;$C72,$H72+$D73,PMT('Home Loan Extra Payments'!$D$9/12,'Home Loan Extra Payments'!$D$10,-'Home Loan Extra Payments'!$D$8,0,0)))</f>
        <v>8678.23233365534</v>
      </c>
      <c r="D73" s="15">
        <f>$B73*('Home Loan Extra Payments'!$D$9/12)</f>
        <v>5518.3782517644022</v>
      </c>
      <c r="E73" s="20"/>
      <c r="F73" s="20">
        <f t="shared" si="5"/>
        <v>3159.8540818909378</v>
      </c>
      <c r="G73" s="20">
        <f t="shared" si="9"/>
        <v>1000</v>
      </c>
      <c r="H73" s="20">
        <f t="shared" si="6"/>
        <v>774905.31087308354</v>
      </c>
      <c r="I73" s="16">
        <f t="shared" si="7"/>
        <v>0.77490531087308356</v>
      </c>
      <c r="J73" s="2">
        <f>(IF('Home Loan Extra Payments'!$D$12&gt;0,IF($A73&gt;='Home Loan Extra Payments'!$D$13,'Home Loan Extra Payments'!$D$12,0),0)+(IF('Home Loan Extra Payments'!$H$12&gt;0,IF('Home Loan Extra Payments'!$H$13&gt;0,IF('Home Loan Extra Payments'!$H$13=$A73,'Home Loan Extra Payments'!$H$12,0),0),0)))</f>
        <v>1000</v>
      </c>
    </row>
    <row r="74" spans="1:10" s="2" customFormat="1" ht="9.9499999999999993" customHeight="1" x14ac:dyDescent="0.2">
      <c r="A74" s="19">
        <v>73</v>
      </c>
      <c r="B74" s="20">
        <f t="shared" si="8"/>
        <v>774905.31087308354</v>
      </c>
      <c r="C74" s="20">
        <f>IF($H73=0,0,IF($H73&lt;$C73,$H73+$D74,PMT('Home Loan Extra Payments'!$D$9/12,'Home Loan Extra Payments'!$D$10,-'Home Loan Extra Payments'!$D$8,0,0)))</f>
        <v>8678.23233365534</v>
      </c>
      <c r="D74" s="15">
        <f>$B74*('Home Loan Extra Payments'!$D$9/12)</f>
        <v>5488.9126186843423</v>
      </c>
      <c r="E74" s="20"/>
      <c r="F74" s="20">
        <f t="shared" si="5"/>
        <v>3189.3197149709977</v>
      </c>
      <c r="G74" s="20">
        <f t="shared" si="9"/>
        <v>1000</v>
      </c>
      <c r="H74" s="20">
        <f t="shared" si="6"/>
        <v>770715.99115811253</v>
      </c>
      <c r="I74" s="16">
        <f t="shared" si="7"/>
        <v>0.77071599115811251</v>
      </c>
      <c r="J74" s="2">
        <f>(IF('Home Loan Extra Payments'!$D$12&gt;0,IF($A74&gt;='Home Loan Extra Payments'!$D$13,'Home Loan Extra Payments'!$D$12,0),0)+(IF('Home Loan Extra Payments'!$H$12&gt;0,IF('Home Loan Extra Payments'!$H$13&gt;0,IF('Home Loan Extra Payments'!$H$13=$A74,'Home Loan Extra Payments'!$H$12,0),0),0)))</f>
        <v>1000</v>
      </c>
    </row>
    <row r="75" spans="1:10" s="2" customFormat="1" ht="9.9499999999999993" customHeight="1" x14ac:dyDescent="0.2">
      <c r="A75" s="19">
        <v>74</v>
      </c>
      <c r="B75" s="20">
        <f t="shared" si="8"/>
        <v>770715.99115811253</v>
      </c>
      <c r="C75" s="20">
        <f>IF($H74=0,0,IF($H74&lt;$C74,$H74+$D75,PMT('Home Loan Extra Payments'!$D$9/12,'Home Loan Extra Payments'!$D$10,-'Home Loan Extra Payments'!$D$8,0,0)))</f>
        <v>8678.23233365534</v>
      </c>
      <c r="D75" s="15">
        <f>$B75*('Home Loan Extra Payments'!$D$9/12)</f>
        <v>5459.2382707032975</v>
      </c>
      <c r="E75" s="20"/>
      <c r="F75" s="20">
        <f t="shared" si="5"/>
        <v>3218.9940629520424</v>
      </c>
      <c r="G75" s="20">
        <f t="shared" si="9"/>
        <v>1000</v>
      </c>
      <c r="H75" s="20">
        <f t="shared" si="6"/>
        <v>766496.99709516054</v>
      </c>
      <c r="I75" s="16">
        <f t="shared" si="7"/>
        <v>0.7664969970951605</v>
      </c>
      <c r="J75" s="2">
        <f>(IF('Home Loan Extra Payments'!$D$12&gt;0,IF($A75&gt;='Home Loan Extra Payments'!$D$13,'Home Loan Extra Payments'!$D$12,0),0)+(IF('Home Loan Extra Payments'!$H$12&gt;0,IF('Home Loan Extra Payments'!$H$13&gt;0,IF('Home Loan Extra Payments'!$H$13=$A75,'Home Loan Extra Payments'!$H$12,0),0),0)))</f>
        <v>1000</v>
      </c>
    </row>
    <row r="76" spans="1:10" s="2" customFormat="1" ht="9.9499999999999993" customHeight="1" x14ac:dyDescent="0.2">
      <c r="A76" s="19">
        <v>75</v>
      </c>
      <c r="B76" s="20">
        <f t="shared" si="8"/>
        <v>766496.99709516054</v>
      </c>
      <c r="C76" s="20">
        <f>IF($H75=0,0,IF($H75&lt;$C75,$H75+$D76,PMT('Home Loan Extra Payments'!$D$9/12,'Home Loan Extra Payments'!$D$10,-'Home Loan Extra Payments'!$D$8,0,0)))</f>
        <v>8678.23233365534</v>
      </c>
      <c r="D76" s="15">
        <f>$B76*('Home Loan Extra Payments'!$D$9/12)</f>
        <v>5429.3537294240541</v>
      </c>
      <c r="E76" s="20"/>
      <c r="F76" s="20">
        <f t="shared" si="5"/>
        <v>3248.8786042312859</v>
      </c>
      <c r="G76" s="20">
        <f t="shared" si="9"/>
        <v>1000</v>
      </c>
      <c r="H76" s="20">
        <f t="shared" si="6"/>
        <v>762248.11849092925</v>
      </c>
      <c r="I76" s="16">
        <f t="shared" si="7"/>
        <v>0.76224811849092922</v>
      </c>
      <c r="J76" s="2">
        <f>(IF('Home Loan Extra Payments'!$D$12&gt;0,IF($A76&gt;='Home Loan Extra Payments'!$D$13,'Home Loan Extra Payments'!$D$12,0),0)+(IF('Home Loan Extra Payments'!$H$12&gt;0,IF('Home Loan Extra Payments'!$H$13&gt;0,IF('Home Loan Extra Payments'!$H$13=$A76,'Home Loan Extra Payments'!$H$12,0),0),0)))</f>
        <v>1000</v>
      </c>
    </row>
    <row r="77" spans="1:10" s="2" customFormat="1" ht="9.9499999999999993" customHeight="1" x14ac:dyDescent="0.2">
      <c r="A77" s="19">
        <v>76</v>
      </c>
      <c r="B77" s="20">
        <f t="shared" si="8"/>
        <v>762248.11849092925</v>
      </c>
      <c r="C77" s="20">
        <f>IF($H76=0,0,IF($H76&lt;$C76,$H76+$D77,PMT('Home Loan Extra Payments'!$D$9/12,'Home Loan Extra Payments'!$D$10,-'Home Loan Extra Payments'!$D$8,0,0)))</f>
        <v>8678.23233365534</v>
      </c>
      <c r="D77" s="15">
        <f>$B77*('Home Loan Extra Payments'!$D$9/12)</f>
        <v>5399.2575059774163</v>
      </c>
      <c r="E77" s="20"/>
      <c r="F77" s="20">
        <f t="shared" si="5"/>
        <v>3278.9748276779237</v>
      </c>
      <c r="G77" s="20">
        <f t="shared" si="9"/>
        <v>1000</v>
      </c>
      <c r="H77" s="20">
        <f t="shared" si="6"/>
        <v>757969.14366325131</v>
      </c>
      <c r="I77" s="16">
        <f t="shared" si="7"/>
        <v>0.7579691436632513</v>
      </c>
      <c r="J77" s="2">
        <f>(IF('Home Loan Extra Payments'!$D$12&gt;0,IF($A77&gt;='Home Loan Extra Payments'!$D$13,'Home Loan Extra Payments'!$D$12,0),0)+(IF('Home Loan Extra Payments'!$H$12&gt;0,IF('Home Loan Extra Payments'!$H$13&gt;0,IF('Home Loan Extra Payments'!$H$13=$A77,'Home Loan Extra Payments'!$H$12,0),0),0)))</f>
        <v>1000</v>
      </c>
    </row>
    <row r="78" spans="1:10" s="2" customFormat="1" ht="9.9499999999999993" customHeight="1" x14ac:dyDescent="0.2">
      <c r="A78" s="19">
        <v>77</v>
      </c>
      <c r="B78" s="20">
        <f t="shared" si="8"/>
        <v>757969.14366325131</v>
      </c>
      <c r="C78" s="20">
        <f>IF($H77=0,0,IF($H77&lt;$C77,$H77+$D78,PMT('Home Loan Extra Payments'!$D$9/12,'Home Loan Extra Payments'!$D$10,-'Home Loan Extra Payments'!$D$8,0,0)))</f>
        <v>8678.23233365534</v>
      </c>
      <c r="D78" s="15">
        <f>$B78*('Home Loan Extra Payments'!$D$9/12)</f>
        <v>5368.9481009480305</v>
      </c>
      <c r="E78" s="20"/>
      <c r="F78" s="20">
        <f t="shared" si="5"/>
        <v>3309.2842327073095</v>
      </c>
      <c r="G78" s="20">
        <f t="shared" si="9"/>
        <v>1000</v>
      </c>
      <c r="H78" s="20">
        <f t="shared" si="6"/>
        <v>753659.85943054396</v>
      </c>
      <c r="I78" s="16">
        <f t="shared" si="7"/>
        <v>0.75365985943054392</v>
      </c>
      <c r="J78" s="2">
        <f>(IF('Home Loan Extra Payments'!$D$12&gt;0,IF($A78&gt;='Home Loan Extra Payments'!$D$13,'Home Loan Extra Payments'!$D$12,0),0)+(IF('Home Loan Extra Payments'!$H$12&gt;0,IF('Home Loan Extra Payments'!$H$13&gt;0,IF('Home Loan Extra Payments'!$H$13=$A78,'Home Loan Extra Payments'!$H$12,0),0),0)))</f>
        <v>1000</v>
      </c>
    </row>
    <row r="79" spans="1:10" s="2" customFormat="1" ht="9.9499999999999993" customHeight="1" x14ac:dyDescent="0.2">
      <c r="A79" s="19">
        <v>78</v>
      </c>
      <c r="B79" s="20">
        <f t="shared" si="8"/>
        <v>753659.85943054396</v>
      </c>
      <c r="C79" s="20">
        <f>IF($H78=0,0,IF($H78&lt;$C78,$H78+$D79,PMT('Home Loan Extra Payments'!$D$9/12,'Home Loan Extra Payments'!$D$10,-'Home Loan Extra Payments'!$D$8,0,0)))</f>
        <v>8678.23233365534</v>
      </c>
      <c r="D79" s="15">
        <f>$B79*('Home Loan Extra Payments'!$D$9/12)</f>
        <v>5338.4240042996871</v>
      </c>
      <c r="E79" s="20"/>
      <c r="F79" s="20">
        <f t="shared" si="5"/>
        <v>3339.8083293556529</v>
      </c>
      <c r="G79" s="20">
        <f t="shared" si="9"/>
        <v>1000</v>
      </c>
      <c r="H79" s="20">
        <f t="shared" si="6"/>
        <v>749320.05110118829</v>
      </c>
      <c r="I79" s="16">
        <f t="shared" si="7"/>
        <v>0.74932005110118827</v>
      </c>
      <c r="J79" s="2">
        <f>(IF('Home Loan Extra Payments'!$D$12&gt;0,IF($A79&gt;='Home Loan Extra Payments'!$D$13,'Home Loan Extra Payments'!$D$12,0),0)+(IF('Home Loan Extra Payments'!$H$12&gt;0,IF('Home Loan Extra Payments'!$H$13&gt;0,IF('Home Loan Extra Payments'!$H$13=$A79,'Home Loan Extra Payments'!$H$12,0),0),0)))</f>
        <v>1000</v>
      </c>
    </row>
    <row r="80" spans="1:10" s="2" customFormat="1" ht="9.9499999999999993" customHeight="1" x14ac:dyDescent="0.2">
      <c r="A80" s="19">
        <v>79</v>
      </c>
      <c r="B80" s="20">
        <f t="shared" si="8"/>
        <v>749320.05110118829</v>
      </c>
      <c r="C80" s="20">
        <f>IF($H79=0,0,IF($H79&lt;$C79,$H79+$D80,PMT('Home Loan Extra Payments'!$D$9/12,'Home Loan Extra Payments'!$D$10,-'Home Loan Extra Payments'!$D$8,0,0)))</f>
        <v>8678.23233365534</v>
      </c>
      <c r="D80" s="15">
        <f>$B80*('Home Loan Extra Payments'!$D$9/12)</f>
        <v>5307.6836953000839</v>
      </c>
      <c r="E80" s="20"/>
      <c r="F80" s="20">
        <f t="shared" si="5"/>
        <v>3370.5486383552561</v>
      </c>
      <c r="G80" s="20">
        <f t="shared" si="9"/>
        <v>1000</v>
      </c>
      <c r="H80" s="20">
        <f t="shared" si="6"/>
        <v>744949.50246283307</v>
      </c>
      <c r="I80" s="16">
        <f t="shared" si="7"/>
        <v>0.74494950246283309</v>
      </c>
      <c r="J80" s="2">
        <f>(IF('Home Loan Extra Payments'!$D$12&gt;0,IF($A80&gt;='Home Loan Extra Payments'!$D$13,'Home Loan Extra Payments'!$D$12,0),0)+(IF('Home Loan Extra Payments'!$H$12&gt;0,IF('Home Loan Extra Payments'!$H$13&gt;0,IF('Home Loan Extra Payments'!$H$13=$A80,'Home Loan Extra Payments'!$H$12,0),0),0)))</f>
        <v>1000</v>
      </c>
    </row>
    <row r="81" spans="1:10" s="2" customFormat="1" ht="9.9499999999999993" customHeight="1" x14ac:dyDescent="0.2">
      <c r="A81" s="19">
        <v>80</v>
      </c>
      <c r="B81" s="20">
        <f t="shared" si="8"/>
        <v>744949.50246283307</v>
      </c>
      <c r="C81" s="20">
        <f>IF($H80=0,0,IF($H80&lt;$C80,$H80+$D81,PMT('Home Loan Extra Payments'!$D$9/12,'Home Loan Extra Payments'!$D$10,-'Home Loan Extra Payments'!$D$8,0,0)))</f>
        <v>8678.23233365534</v>
      </c>
      <c r="D81" s="15">
        <f>$B81*('Home Loan Extra Payments'!$D$9/12)</f>
        <v>5276.7256424450679</v>
      </c>
      <c r="E81" s="20"/>
      <c r="F81" s="20">
        <f t="shared" si="5"/>
        <v>3401.506691210272</v>
      </c>
      <c r="G81" s="20">
        <f t="shared" si="9"/>
        <v>1000</v>
      </c>
      <c r="H81" s="20">
        <f t="shared" si="6"/>
        <v>740547.99577162275</v>
      </c>
      <c r="I81" s="16">
        <f t="shared" si="7"/>
        <v>0.74054799577162278</v>
      </c>
      <c r="J81" s="2">
        <f>(IF('Home Loan Extra Payments'!$D$12&gt;0,IF($A81&gt;='Home Loan Extra Payments'!$D$13,'Home Loan Extra Payments'!$D$12,0),0)+(IF('Home Loan Extra Payments'!$H$12&gt;0,IF('Home Loan Extra Payments'!$H$13&gt;0,IF('Home Loan Extra Payments'!$H$13=$A81,'Home Loan Extra Payments'!$H$12,0),0),0)))</f>
        <v>1000</v>
      </c>
    </row>
    <row r="82" spans="1:10" s="2" customFormat="1" ht="9.9499999999999993" customHeight="1" x14ac:dyDescent="0.2">
      <c r="A82" s="19">
        <v>81</v>
      </c>
      <c r="B82" s="20">
        <f t="shared" si="8"/>
        <v>740547.99577162275</v>
      </c>
      <c r="C82" s="20">
        <f>IF($H81=0,0,IF($H81&lt;$C81,$H81+$D82,PMT('Home Loan Extra Payments'!$D$9/12,'Home Loan Extra Payments'!$D$10,-'Home Loan Extra Payments'!$D$8,0,0)))</f>
        <v>8678.23233365534</v>
      </c>
      <c r="D82" s="15">
        <f>$B82*('Home Loan Extra Payments'!$D$9/12)</f>
        <v>5245.5483033823284</v>
      </c>
      <c r="E82" s="20"/>
      <c r="F82" s="20">
        <f t="shared" si="5"/>
        <v>3432.6840302730116</v>
      </c>
      <c r="G82" s="20">
        <f t="shared" si="9"/>
        <v>1000</v>
      </c>
      <c r="H82" s="20">
        <f t="shared" si="6"/>
        <v>736115.31174134975</v>
      </c>
      <c r="I82" s="16">
        <f t="shared" si="7"/>
        <v>0.7361153117413497</v>
      </c>
      <c r="J82" s="2">
        <f>(IF('Home Loan Extra Payments'!$D$12&gt;0,IF($A82&gt;='Home Loan Extra Payments'!$D$13,'Home Loan Extra Payments'!$D$12,0),0)+(IF('Home Loan Extra Payments'!$H$12&gt;0,IF('Home Loan Extra Payments'!$H$13&gt;0,IF('Home Loan Extra Payments'!$H$13=$A82,'Home Loan Extra Payments'!$H$12,0),0),0)))</f>
        <v>1000</v>
      </c>
    </row>
    <row r="83" spans="1:10" s="2" customFormat="1" ht="9.9499999999999993" customHeight="1" x14ac:dyDescent="0.2">
      <c r="A83" s="19">
        <v>82</v>
      </c>
      <c r="B83" s="20">
        <f t="shared" si="8"/>
        <v>736115.31174134975</v>
      </c>
      <c r="C83" s="20">
        <f>IF($H82=0,0,IF($H82&lt;$C82,$H82+$D83,PMT('Home Loan Extra Payments'!$D$9/12,'Home Loan Extra Payments'!$D$10,-'Home Loan Extra Payments'!$D$8,0,0)))</f>
        <v>8678.23233365534</v>
      </c>
      <c r="D83" s="15">
        <f>$B83*('Home Loan Extra Payments'!$D$9/12)</f>
        <v>5214.1501248345612</v>
      </c>
      <c r="E83" s="20"/>
      <c r="F83" s="20">
        <f t="shared" si="5"/>
        <v>3464.0822088207788</v>
      </c>
      <c r="G83" s="20">
        <f t="shared" si="9"/>
        <v>1000</v>
      </c>
      <c r="H83" s="20">
        <f t="shared" si="6"/>
        <v>731651.22953252902</v>
      </c>
      <c r="I83" s="16">
        <f t="shared" si="7"/>
        <v>0.73165122953252903</v>
      </c>
      <c r="J83" s="2">
        <f>(IF('Home Loan Extra Payments'!$D$12&gt;0,IF($A83&gt;='Home Loan Extra Payments'!$D$13,'Home Loan Extra Payments'!$D$12,0),0)+(IF('Home Loan Extra Payments'!$H$12&gt;0,IF('Home Loan Extra Payments'!$H$13&gt;0,IF('Home Loan Extra Payments'!$H$13=$A83,'Home Loan Extra Payments'!$H$12,0),0),0)))</f>
        <v>1000</v>
      </c>
    </row>
    <row r="84" spans="1:10" s="2" customFormat="1" ht="9.9499999999999993" customHeight="1" x14ac:dyDescent="0.2">
      <c r="A84" s="19">
        <v>83</v>
      </c>
      <c r="B84" s="20">
        <f t="shared" si="8"/>
        <v>731651.22953252902</v>
      </c>
      <c r="C84" s="20">
        <f>IF($H83=0,0,IF($H83&lt;$C83,$H83+$D84,PMT('Home Loan Extra Payments'!$D$9/12,'Home Loan Extra Payments'!$D$10,-'Home Loan Extra Payments'!$D$8,0,0)))</f>
        <v>8678.23233365534</v>
      </c>
      <c r="D84" s="15">
        <f>$B84*('Home Loan Extra Payments'!$D$9/12)</f>
        <v>5182.5295425220811</v>
      </c>
      <c r="E84" s="20"/>
      <c r="F84" s="20">
        <f t="shared" si="5"/>
        <v>3495.7027911332589</v>
      </c>
      <c r="G84" s="20">
        <f t="shared" si="9"/>
        <v>1000</v>
      </c>
      <c r="H84" s="20">
        <f t="shared" si="6"/>
        <v>727155.5267413957</v>
      </c>
      <c r="I84" s="16">
        <f t="shared" si="7"/>
        <v>0.72715552674139572</v>
      </c>
      <c r="J84" s="2">
        <f>(IF('Home Loan Extra Payments'!$D$12&gt;0,IF($A84&gt;='Home Loan Extra Payments'!$D$13,'Home Loan Extra Payments'!$D$12,0),0)+(IF('Home Loan Extra Payments'!$H$12&gt;0,IF('Home Loan Extra Payments'!$H$13&gt;0,IF('Home Loan Extra Payments'!$H$13=$A84,'Home Loan Extra Payments'!$H$12,0),0),0)))</f>
        <v>1000</v>
      </c>
    </row>
    <row r="85" spans="1:10" s="2" customFormat="1" ht="9.9499999999999993" customHeight="1" x14ac:dyDescent="0.2">
      <c r="A85" s="19">
        <v>84</v>
      </c>
      <c r="B85" s="20">
        <f t="shared" si="8"/>
        <v>727155.5267413957</v>
      </c>
      <c r="C85" s="20">
        <f>IF($H84=0,0,IF($H84&lt;$C84,$H84+$D85,PMT('Home Loan Extra Payments'!$D$9/12,'Home Loan Extra Payments'!$D$10,-'Home Loan Extra Payments'!$D$8,0,0)))</f>
        <v>8678.23233365534</v>
      </c>
      <c r="D85" s="15">
        <f>$B85*('Home Loan Extra Payments'!$D$9/12)</f>
        <v>5150.6849810848862</v>
      </c>
      <c r="E85" s="20"/>
      <c r="F85" s="20">
        <f t="shared" si="5"/>
        <v>3527.5473525704538</v>
      </c>
      <c r="G85" s="20">
        <f t="shared" si="9"/>
        <v>1000</v>
      </c>
      <c r="H85" s="20">
        <f t="shared" si="6"/>
        <v>722627.97938882525</v>
      </c>
      <c r="I85" s="16">
        <f t="shared" si="7"/>
        <v>0.72262797938882528</v>
      </c>
      <c r="J85" s="2">
        <f>(IF('Home Loan Extra Payments'!$D$12&gt;0,IF($A85&gt;='Home Loan Extra Payments'!$D$13,'Home Loan Extra Payments'!$D$12,0),0)+(IF('Home Loan Extra Payments'!$H$12&gt;0,IF('Home Loan Extra Payments'!$H$13&gt;0,IF('Home Loan Extra Payments'!$H$13=$A85,'Home Loan Extra Payments'!$H$12,0),0),0)))</f>
        <v>1000</v>
      </c>
    </row>
    <row r="86" spans="1:10" s="2" customFormat="1" ht="9.9499999999999993" customHeight="1" x14ac:dyDescent="0.2">
      <c r="A86" s="19">
        <v>85</v>
      </c>
      <c r="B86" s="20">
        <f t="shared" si="8"/>
        <v>722627.97938882525</v>
      </c>
      <c r="C86" s="20">
        <f>IF($H85=0,0,IF($H85&lt;$C85,$H85+$D86,PMT('Home Loan Extra Payments'!$D$9/12,'Home Loan Extra Payments'!$D$10,-'Home Loan Extra Payments'!$D$8,0,0)))</f>
        <v>8678.23233365534</v>
      </c>
      <c r="D86" s="15">
        <f>$B86*('Home Loan Extra Payments'!$D$9/12)</f>
        <v>5118.6148540041795</v>
      </c>
      <c r="E86" s="20"/>
      <c r="F86" s="20">
        <f t="shared" si="5"/>
        <v>3559.6174796511605</v>
      </c>
      <c r="G86" s="20">
        <f t="shared" si="9"/>
        <v>1000</v>
      </c>
      <c r="H86" s="20">
        <f t="shared" si="6"/>
        <v>718068.36190917413</v>
      </c>
      <c r="I86" s="16">
        <f t="shared" si="7"/>
        <v>0.71806836190917411</v>
      </c>
      <c r="J86" s="2">
        <f>(IF('Home Loan Extra Payments'!$D$12&gt;0,IF($A86&gt;='Home Loan Extra Payments'!$D$13,'Home Loan Extra Payments'!$D$12,0),0)+(IF('Home Loan Extra Payments'!$H$12&gt;0,IF('Home Loan Extra Payments'!$H$13&gt;0,IF('Home Loan Extra Payments'!$H$13=$A86,'Home Loan Extra Payments'!$H$12,0),0),0)))</f>
        <v>1000</v>
      </c>
    </row>
    <row r="87" spans="1:10" s="2" customFormat="1" ht="9.9499999999999993" customHeight="1" x14ac:dyDescent="0.2">
      <c r="A87" s="19">
        <v>86</v>
      </c>
      <c r="B87" s="20">
        <f t="shared" si="8"/>
        <v>718068.36190917413</v>
      </c>
      <c r="C87" s="20">
        <f>IF($H86=0,0,IF($H86&lt;$C86,$H86+$D87,PMT('Home Loan Extra Payments'!$D$9/12,'Home Loan Extra Payments'!$D$10,-'Home Loan Extra Payments'!$D$8,0,0)))</f>
        <v>8678.23233365534</v>
      </c>
      <c r="D87" s="15">
        <f>$B87*('Home Loan Extra Payments'!$D$9/12)</f>
        <v>5086.3175635233174</v>
      </c>
      <c r="E87" s="20"/>
      <c r="F87" s="20">
        <f t="shared" si="5"/>
        <v>3591.9147701320226</v>
      </c>
      <c r="G87" s="20">
        <f t="shared" si="9"/>
        <v>1000</v>
      </c>
      <c r="H87" s="20">
        <f t="shared" si="6"/>
        <v>713476.44713904208</v>
      </c>
      <c r="I87" s="16">
        <f t="shared" si="7"/>
        <v>0.71347644713904212</v>
      </c>
      <c r="J87" s="2">
        <f>(IF('Home Loan Extra Payments'!$D$12&gt;0,IF($A87&gt;='Home Loan Extra Payments'!$D$13,'Home Loan Extra Payments'!$D$12,0),0)+(IF('Home Loan Extra Payments'!$H$12&gt;0,IF('Home Loan Extra Payments'!$H$13&gt;0,IF('Home Loan Extra Payments'!$H$13=$A87,'Home Loan Extra Payments'!$H$12,0),0),0)))</f>
        <v>1000</v>
      </c>
    </row>
    <row r="88" spans="1:10" s="2" customFormat="1" ht="9.9499999999999993" customHeight="1" x14ac:dyDescent="0.2">
      <c r="A88" s="19">
        <v>87</v>
      </c>
      <c r="B88" s="20">
        <f t="shared" si="8"/>
        <v>713476.44713904208</v>
      </c>
      <c r="C88" s="20">
        <f>IF($H87=0,0,IF($H87&lt;$C87,$H87+$D88,PMT('Home Loan Extra Payments'!$D$9/12,'Home Loan Extra Payments'!$D$10,-'Home Loan Extra Payments'!$D$8,0,0)))</f>
        <v>8678.23233365534</v>
      </c>
      <c r="D88" s="15">
        <f>$B88*('Home Loan Extra Payments'!$D$9/12)</f>
        <v>5053.7915005682153</v>
      </c>
      <c r="E88" s="20"/>
      <c r="F88" s="20">
        <f t="shared" si="5"/>
        <v>3624.4408330871247</v>
      </c>
      <c r="G88" s="20">
        <f t="shared" si="9"/>
        <v>1000</v>
      </c>
      <c r="H88" s="20">
        <f t="shared" si="6"/>
        <v>708852.006305955</v>
      </c>
      <c r="I88" s="16">
        <f t="shared" si="7"/>
        <v>0.70885200630595502</v>
      </c>
      <c r="J88" s="2">
        <f>(IF('Home Loan Extra Payments'!$D$12&gt;0,IF($A88&gt;='Home Loan Extra Payments'!$D$13,'Home Loan Extra Payments'!$D$12,0),0)+(IF('Home Loan Extra Payments'!$H$12&gt;0,IF('Home Loan Extra Payments'!$H$13&gt;0,IF('Home Loan Extra Payments'!$H$13=$A88,'Home Loan Extra Payments'!$H$12,0),0),0)))</f>
        <v>1000</v>
      </c>
    </row>
    <row r="89" spans="1:10" s="2" customFormat="1" ht="9.9499999999999993" customHeight="1" x14ac:dyDescent="0.2">
      <c r="A89" s="19">
        <v>88</v>
      </c>
      <c r="B89" s="20">
        <f t="shared" si="8"/>
        <v>708852.006305955</v>
      </c>
      <c r="C89" s="20">
        <f>IF($H88=0,0,IF($H88&lt;$C88,$H88+$D89,PMT('Home Loan Extra Payments'!$D$9/12,'Home Loan Extra Payments'!$D$10,-'Home Loan Extra Payments'!$D$8,0,0)))</f>
        <v>8678.23233365534</v>
      </c>
      <c r="D89" s="15">
        <f>$B89*('Home Loan Extra Payments'!$D$9/12)</f>
        <v>5021.0350446671819</v>
      </c>
      <c r="E89" s="20"/>
      <c r="F89" s="20">
        <f t="shared" si="5"/>
        <v>3657.1972889881581</v>
      </c>
      <c r="G89" s="20">
        <f t="shared" si="9"/>
        <v>1000</v>
      </c>
      <c r="H89" s="20">
        <f t="shared" si="6"/>
        <v>704194.80901696684</v>
      </c>
      <c r="I89" s="16">
        <f t="shared" si="7"/>
        <v>0.70419480901696685</v>
      </c>
      <c r="J89" s="2">
        <f>(IF('Home Loan Extra Payments'!$D$12&gt;0,IF($A89&gt;='Home Loan Extra Payments'!$D$13,'Home Loan Extra Payments'!$D$12,0),0)+(IF('Home Loan Extra Payments'!$H$12&gt;0,IF('Home Loan Extra Payments'!$H$13&gt;0,IF('Home Loan Extra Payments'!$H$13=$A89,'Home Loan Extra Payments'!$H$12,0),0),0)))</f>
        <v>1000</v>
      </c>
    </row>
    <row r="90" spans="1:10" s="2" customFormat="1" ht="9.9499999999999993" customHeight="1" x14ac:dyDescent="0.2">
      <c r="A90" s="19">
        <v>89</v>
      </c>
      <c r="B90" s="20">
        <f t="shared" si="8"/>
        <v>704194.80901696684</v>
      </c>
      <c r="C90" s="20">
        <f>IF($H89=0,0,IF($H89&lt;$C89,$H89+$D90,PMT('Home Loan Extra Payments'!$D$9/12,'Home Loan Extra Payments'!$D$10,-'Home Loan Extra Payments'!$D$8,0,0)))</f>
        <v>8678.23233365534</v>
      </c>
      <c r="D90" s="15">
        <f>$B90*('Home Loan Extra Payments'!$D$9/12)</f>
        <v>4988.0465638701826</v>
      </c>
      <c r="E90" s="20"/>
      <c r="F90" s="20">
        <f t="shared" si="5"/>
        <v>3690.1857697851574</v>
      </c>
      <c r="G90" s="20">
        <f t="shared" si="9"/>
        <v>1000</v>
      </c>
      <c r="H90" s="20">
        <f t="shared" si="6"/>
        <v>699504.62324718165</v>
      </c>
      <c r="I90" s="16">
        <f t="shared" si="7"/>
        <v>0.69950462324718166</v>
      </c>
      <c r="J90" s="2">
        <f>(IF('Home Loan Extra Payments'!$D$12&gt;0,IF($A90&gt;='Home Loan Extra Payments'!$D$13,'Home Loan Extra Payments'!$D$12,0),0)+(IF('Home Loan Extra Payments'!$H$12&gt;0,IF('Home Loan Extra Payments'!$H$13&gt;0,IF('Home Loan Extra Payments'!$H$13=$A90,'Home Loan Extra Payments'!$H$12,0),0),0)))</f>
        <v>1000</v>
      </c>
    </row>
    <row r="91" spans="1:10" s="2" customFormat="1" ht="9.9499999999999993" customHeight="1" x14ac:dyDescent="0.2">
      <c r="A91" s="19">
        <v>90</v>
      </c>
      <c r="B91" s="20">
        <f t="shared" si="8"/>
        <v>699504.62324718165</v>
      </c>
      <c r="C91" s="20">
        <f>IF($H90=0,0,IF($H90&lt;$C90,$H90+$D91,PMT('Home Loan Extra Payments'!$D$9/12,'Home Loan Extra Payments'!$D$10,-'Home Loan Extra Payments'!$D$8,0,0)))</f>
        <v>8678.23233365534</v>
      </c>
      <c r="D91" s="15">
        <f>$B91*('Home Loan Extra Payments'!$D$9/12)</f>
        <v>4954.824414667537</v>
      </c>
      <c r="E91" s="20"/>
      <c r="F91" s="20">
        <f t="shared" si="5"/>
        <v>3723.407918987803</v>
      </c>
      <c r="G91" s="20">
        <f t="shared" si="9"/>
        <v>1000</v>
      </c>
      <c r="H91" s="20">
        <f t="shared" si="6"/>
        <v>694781.21532819385</v>
      </c>
      <c r="I91" s="16">
        <f t="shared" si="7"/>
        <v>0.69478121532819381</v>
      </c>
      <c r="J91" s="2">
        <f>(IF('Home Loan Extra Payments'!$D$12&gt;0,IF($A91&gt;='Home Loan Extra Payments'!$D$13,'Home Loan Extra Payments'!$D$12,0),0)+(IF('Home Loan Extra Payments'!$H$12&gt;0,IF('Home Loan Extra Payments'!$H$13&gt;0,IF('Home Loan Extra Payments'!$H$13=$A91,'Home Loan Extra Payments'!$H$12,0),0),0)))</f>
        <v>1000</v>
      </c>
    </row>
    <row r="92" spans="1:10" s="2" customFormat="1" ht="9.9499999999999993" customHeight="1" x14ac:dyDescent="0.2">
      <c r="A92" s="19">
        <v>91</v>
      </c>
      <c r="B92" s="20">
        <f t="shared" si="8"/>
        <v>694781.21532819385</v>
      </c>
      <c r="C92" s="20">
        <f>IF($H91=0,0,IF($H91&lt;$C91,$H91+$D92,PMT('Home Loan Extra Payments'!$D$9/12,'Home Loan Extra Payments'!$D$10,-'Home Loan Extra Payments'!$D$8,0,0)))</f>
        <v>8678.23233365534</v>
      </c>
      <c r="D92" s="15">
        <f>$B92*('Home Loan Extra Payments'!$D$9/12)</f>
        <v>4921.3669419080397</v>
      </c>
      <c r="E92" s="20"/>
      <c r="F92" s="20">
        <f t="shared" si="5"/>
        <v>3756.8653917473002</v>
      </c>
      <c r="G92" s="20">
        <f t="shared" si="9"/>
        <v>1000</v>
      </c>
      <c r="H92" s="20">
        <f t="shared" si="6"/>
        <v>690024.34993644652</v>
      </c>
      <c r="I92" s="16">
        <f t="shared" si="7"/>
        <v>0.69002434993644657</v>
      </c>
      <c r="J92" s="2">
        <f>(IF('Home Loan Extra Payments'!$D$12&gt;0,IF($A92&gt;='Home Loan Extra Payments'!$D$13,'Home Loan Extra Payments'!$D$12,0),0)+(IF('Home Loan Extra Payments'!$H$12&gt;0,IF('Home Loan Extra Payments'!$H$13&gt;0,IF('Home Loan Extra Payments'!$H$13=$A92,'Home Loan Extra Payments'!$H$12,0),0),0)))</f>
        <v>1000</v>
      </c>
    </row>
    <row r="93" spans="1:10" s="2" customFormat="1" ht="9.9499999999999993" customHeight="1" x14ac:dyDescent="0.2">
      <c r="A93" s="19">
        <v>92</v>
      </c>
      <c r="B93" s="20">
        <f t="shared" si="8"/>
        <v>690024.34993644652</v>
      </c>
      <c r="C93" s="20">
        <f>IF($H92=0,0,IF($H92&lt;$C92,$H92+$D93,PMT('Home Loan Extra Payments'!$D$9/12,'Home Loan Extra Payments'!$D$10,-'Home Loan Extra Payments'!$D$8,0,0)))</f>
        <v>8678.23233365534</v>
      </c>
      <c r="D93" s="15">
        <f>$B93*('Home Loan Extra Payments'!$D$9/12)</f>
        <v>4887.6724787164967</v>
      </c>
      <c r="E93" s="20"/>
      <c r="F93" s="20">
        <f t="shared" si="5"/>
        <v>3790.5598549388433</v>
      </c>
      <c r="G93" s="20">
        <f t="shared" si="9"/>
        <v>1000</v>
      </c>
      <c r="H93" s="20">
        <f t="shared" si="6"/>
        <v>685233.79008150764</v>
      </c>
      <c r="I93" s="16">
        <f t="shared" si="7"/>
        <v>0.68523379008150764</v>
      </c>
      <c r="J93" s="2">
        <f>(IF('Home Loan Extra Payments'!$D$12&gt;0,IF($A93&gt;='Home Loan Extra Payments'!$D$13,'Home Loan Extra Payments'!$D$12,0),0)+(IF('Home Loan Extra Payments'!$H$12&gt;0,IF('Home Loan Extra Payments'!$H$13&gt;0,IF('Home Loan Extra Payments'!$H$13=$A93,'Home Loan Extra Payments'!$H$12,0),0),0)))</f>
        <v>1000</v>
      </c>
    </row>
    <row r="94" spans="1:10" s="2" customFormat="1" ht="9.9499999999999993" customHeight="1" x14ac:dyDescent="0.2">
      <c r="A94" s="19">
        <v>93</v>
      </c>
      <c r="B94" s="20">
        <f t="shared" si="8"/>
        <v>685233.79008150764</v>
      </c>
      <c r="C94" s="20">
        <f>IF($H93=0,0,IF($H93&lt;$C93,$H93+$D94,PMT('Home Loan Extra Payments'!$D$9/12,'Home Loan Extra Payments'!$D$10,-'Home Loan Extra Payments'!$D$8,0,0)))</f>
        <v>8678.23233365534</v>
      </c>
      <c r="D94" s="15">
        <f>$B94*('Home Loan Extra Payments'!$D$9/12)</f>
        <v>4853.7393464106799</v>
      </c>
      <c r="E94" s="20"/>
      <c r="F94" s="20">
        <f t="shared" si="5"/>
        <v>3824.4929872446601</v>
      </c>
      <c r="G94" s="20">
        <f t="shared" si="9"/>
        <v>1000</v>
      </c>
      <c r="H94" s="20">
        <f t="shared" si="6"/>
        <v>680409.29709426302</v>
      </c>
      <c r="I94" s="16">
        <f t="shared" si="7"/>
        <v>0.68040929709426301</v>
      </c>
      <c r="J94" s="2">
        <f>(IF('Home Loan Extra Payments'!$D$12&gt;0,IF($A94&gt;='Home Loan Extra Payments'!$D$13,'Home Loan Extra Payments'!$D$12,0),0)+(IF('Home Loan Extra Payments'!$H$12&gt;0,IF('Home Loan Extra Payments'!$H$13&gt;0,IF('Home Loan Extra Payments'!$H$13=$A94,'Home Loan Extra Payments'!$H$12,0),0),0)))</f>
        <v>1000</v>
      </c>
    </row>
    <row r="95" spans="1:10" s="2" customFormat="1" ht="9.9499999999999993" customHeight="1" x14ac:dyDescent="0.2">
      <c r="A95" s="19">
        <v>94</v>
      </c>
      <c r="B95" s="20">
        <f t="shared" si="8"/>
        <v>680409.29709426302</v>
      </c>
      <c r="C95" s="20">
        <f>IF($H94=0,0,IF($H94&lt;$C94,$H94+$D95,PMT('Home Loan Extra Payments'!$D$9/12,'Home Loan Extra Payments'!$D$10,-'Home Loan Extra Payments'!$D$8,0,0)))</f>
        <v>8678.23233365534</v>
      </c>
      <c r="D95" s="15">
        <f>$B95*('Home Loan Extra Payments'!$D$9/12)</f>
        <v>4819.5658544176968</v>
      </c>
      <c r="E95" s="20"/>
      <c r="F95" s="20">
        <f t="shared" si="5"/>
        <v>3858.6664792376432</v>
      </c>
      <c r="G95" s="20">
        <f t="shared" si="9"/>
        <v>1000</v>
      </c>
      <c r="H95" s="20">
        <f t="shared" si="6"/>
        <v>675550.63061502541</v>
      </c>
      <c r="I95" s="16">
        <f t="shared" si="7"/>
        <v>0.6755506306150254</v>
      </c>
      <c r="J95" s="2">
        <f>(IF('Home Loan Extra Payments'!$D$12&gt;0,IF($A95&gt;='Home Loan Extra Payments'!$D$13,'Home Loan Extra Payments'!$D$12,0),0)+(IF('Home Loan Extra Payments'!$H$12&gt;0,IF('Home Loan Extra Payments'!$H$13&gt;0,IF('Home Loan Extra Payments'!$H$13=$A95,'Home Loan Extra Payments'!$H$12,0),0),0)))</f>
        <v>1000</v>
      </c>
    </row>
    <row r="96" spans="1:10" s="2" customFormat="1" ht="9.9499999999999993" customHeight="1" x14ac:dyDescent="0.2">
      <c r="A96" s="19">
        <v>95</v>
      </c>
      <c r="B96" s="20">
        <f t="shared" si="8"/>
        <v>675550.63061502541</v>
      </c>
      <c r="C96" s="20">
        <f>IF($H95=0,0,IF($H95&lt;$C95,$H95+$D96,PMT('Home Loan Extra Payments'!$D$9/12,'Home Loan Extra Payments'!$D$10,-'Home Loan Extra Payments'!$D$8,0,0)))</f>
        <v>8678.23233365534</v>
      </c>
      <c r="D96" s="15">
        <f>$B96*('Home Loan Extra Payments'!$D$9/12)</f>
        <v>4785.1503001897636</v>
      </c>
      <c r="E96" s="20"/>
      <c r="F96" s="20">
        <f t="shared" si="5"/>
        <v>3893.0820334655764</v>
      </c>
      <c r="G96" s="20">
        <f t="shared" si="9"/>
        <v>1000</v>
      </c>
      <c r="H96" s="20">
        <f t="shared" si="6"/>
        <v>670657.54858155979</v>
      </c>
      <c r="I96" s="16">
        <f t="shared" si="7"/>
        <v>0.67065754858155979</v>
      </c>
      <c r="J96" s="2">
        <f>(IF('Home Loan Extra Payments'!$D$12&gt;0,IF($A96&gt;='Home Loan Extra Payments'!$D$13,'Home Loan Extra Payments'!$D$12,0),0)+(IF('Home Loan Extra Payments'!$H$12&gt;0,IF('Home Loan Extra Payments'!$H$13&gt;0,IF('Home Loan Extra Payments'!$H$13=$A96,'Home Loan Extra Payments'!$H$12,0),0),0)))</f>
        <v>1000</v>
      </c>
    </row>
    <row r="97" spans="1:10" s="2" customFormat="1" ht="9.9499999999999993" customHeight="1" x14ac:dyDescent="0.2">
      <c r="A97" s="19">
        <v>96</v>
      </c>
      <c r="B97" s="20">
        <f t="shared" si="8"/>
        <v>670657.54858155979</v>
      </c>
      <c r="C97" s="20">
        <f>IF($H96=0,0,IF($H96&lt;$C96,$H96+$D97,PMT('Home Loan Extra Payments'!$D$9/12,'Home Loan Extra Payments'!$D$10,-'Home Loan Extra Payments'!$D$8,0,0)))</f>
        <v>8678.23233365534</v>
      </c>
      <c r="D97" s="15">
        <f>$B97*('Home Loan Extra Payments'!$D$9/12)</f>
        <v>4750.4909691193825</v>
      </c>
      <c r="E97" s="20"/>
      <c r="F97" s="20">
        <f t="shared" si="5"/>
        <v>3927.7413645359575</v>
      </c>
      <c r="G97" s="20">
        <f t="shared" si="9"/>
        <v>1000</v>
      </c>
      <c r="H97" s="20">
        <f t="shared" si="6"/>
        <v>665729.8072170238</v>
      </c>
      <c r="I97" s="16">
        <f t="shared" si="7"/>
        <v>0.66572980721702379</v>
      </c>
      <c r="J97" s="2">
        <f>(IF('Home Loan Extra Payments'!$D$12&gt;0,IF($A97&gt;='Home Loan Extra Payments'!$D$13,'Home Loan Extra Payments'!$D$12,0),0)+(IF('Home Loan Extra Payments'!$H$12&gt;0,IF('Home Loan Extra Payments'!$H$13&gt;0,IF('Home Loan Extra Payments'!$H$13=$A97,'Home Loan Extra Payments'!$H$12,0),0),0)))</f>
        <v>1000</v>
      </c>
    </row>
    <row r="98" spans="1:10" s="2" customFormat="1" ht="9.9499999999999993" customHeight="1" x14ac:dyDescent="0.2">
      <c r="A98" s="19">
        <v>97</v>
      </c>
      <c r="B98" s="20">
        <f t="shared" si="8"/>
        <v>665729.8072170238</v>
      </c>
      <c r="C98" s="20">
        <f>IF($H97=0,0,IF($H97&lt;$C97,$H97+$D98,PMT('Home Loan Extra Payments'!$D$9/12,'Home Loan Extra Payments'!$D$10,-'Home Loan Extra Payments'!$D$8,0,0)))</f>
        <v>8678.23233365534</v>
      </c>
      <c r="D98" s="15">
        <f>$B98*('Home Loan Extra Payments'!$D$9/12)</f>
        <v>4715.5861344539189</v>
      </c>
      <c r="E98" s="20"/>
      <c r="F98" s="20">
        <f t="shared" si="5"/>
        <v>3962.646199201421</v>
      </c>
      <c r="G98" s="20">
        <f t="shared" si="9"/>
        <v>1000</v>
      </c>
      <c r="H98" s="20">
        <f t="shared" si="6"/>
        <v>660767.16101782233</v>
      </c>
      <c r="I98" s="16">
        <f t="shared" si="7"/>
        <v>0.66076716101782229</v>
      </c>
      <c r="J98" s="2">
        <f>(IF('Home Loan Extra Payments'!$D$12&gt;0,IF($A98&gt;='Home Loan Extra Payments'!$D$13,'Home Loan Extra Payments'!$D$12,0),0)+(IF('Home Loan Extra Payments'!$H$12&gt;0,IF('Home Loan Extra Payments'!$H$13&gt;0,IF('Home Loan Extra Payments'!$H$13=$A98,'Home Loan Extra Payments'!$H$12,0),0),0)))</f>
        <v>1000</v>
      </c>
    </row>
    <row r="99" spans="1:10" s="2" customFormat="1" ht="9.9499999999999993" customHeight="1" x14ac:dyDescent="0.2">
      <c r="A99" s="19">
        <v>98</v>
      </c>
      <c r="B99" s="20">
        <f t="shared" si="8"/>
        <v>660767.16101782233</v>
      </c>
      <c r="C99" s="20">
        <f>IF($H98=0,0,IF($H98&lt;$C98,$H98+$D99,PMT('Home Loan Extra Payments'!$D$9/12,'Home Loan Extra Payments'!$D$10,-'Home Loan Extra Payments'!$D$8,0,0)))</f>
        <v>8678.23233365534</v>
      </c>
      <c r="D99" s="15">
        <f>$B99*('Home Loan Extra Payments'!$D$9/12)</f>
        <v>4680.4340572095753</v>
      </c>
      <c r="E99" s="20"/>
      <c r="F99" s="20">
        <f t="shared" si="5"/>
        <v>3997.7982764457647</v>
      </c>
      <c r="G99" s="20">
        <f t="shared" si="9"/>
        <v>1000</v>
      </c>
      <c r="H99" s="20">
        <f t="shared" si="6"/>
        <v>655769.36274137662</v>
      </c>
      <c r="I99" s="16">
        <f t="shared" si="7"/>
        <v>0.65576936274137665</v>
      </c>
      <c r="J99" s="2">
        <f>(IF('Home Loan Extra Payments'!$D$12&gt;0,IF($A99&gt;='Home Loan Extra Payments'!$D$13,'Home Loan Extra Payments'!$D$12,0),0)+(IF('Home Loan Extra Payments'!$H$12&gt;0,IF('Home Loan Extra Payments'!$H$13&gt;0,IF('Home Loan Extra Payments'!$H$13=$A99,'Home Loan Extra Payments'!$H$12,0),0),0)))</f>
        <v>1000</v>
      </c>
    </row>
    <row r="100" spans="1:10" s="2" customFormat="1" ht="9.9499999999999993" customHeight="1" x14ac:dyDescent="0.2">
      <c r="A100" s="19">
        <v>99</v>
      </c>
      <c r="B100" s="20">
        <f t="shared" si="8"/>
        <v>655769.36274137662</v>
      </c>
      <c r="C100" s="20">
        <f>IF($H99=0,0,IF($H99&lt;$C99,$H99+$D100,PMT('Home Loan Extra Payments'!$D$9/12,'Home Loan Extra Payments'!$D$10,-'Home Loan Extra Payments'!$D$8,0,0)))</f>
        <v>8678.23233365534</v>
      </c>
      <c r="D100" s="15">
        <f>$B100*('Home Loan Extra Payments'!$D$9/12)</f>
        <v>4645.0329860847514</v>
      </c>
      <c r="E100" s="20"/>
      <c r="F100" s="20">
        <f t="shared" si="5"/>
        <v>4033.1993475705885</v>
      </c>
      <c r="G100" s="20">
        <f t="shared" si="9"/>
        <v>1000</v>
      </c>
      <c r="H100" s="20">
        <f t="shared" si="6"/>
        <v>650736.16339380608</v>
      </c>
      <c r="I100" s="16">
        <f t="shared" si="7"/>
        <v>0.65073616339380613</v>
      </c>
      <c r="J100" s="2">
        <f>(IF('Home Loan Extra Payments'!$D$12&gt;0,IF($A100&gt;='Home Loan Extra Payments'!$D$13,'Home Loan Extra Payments'!$D$12,0),0)+(IF('Home Loan Extra Payments'!$H$12&gt;0,IF('Home Loan Extra Payments'!$H$13&gt;0,IF('Home Loan Extra Payments'!$H$13=$A100,'Home Loan Extra Payments'!$H$12,0),0),0)))</f>
        <v>1000</v>
      </c>
    </row>
    <row r="101" spans="1:10" s="2" customFormat="1" ht="9.9499999999999993" customHeight="1" x14ac:dyDescent="0.2">
      <c r="A101" s="19">
        <v>100</v>
      </c>
      <c r="B101" s="20">
        <f t="shared" si="8"/>
        <v>650736.16339380608</v>
      </c>
      <c r="C101" s="20">
        <f>IF($H100=0,0,IF($H100&lt;$C100,$H100+$D101,PMT('Home Loan Extra Payments'!$D$9/12,'Home Loan Extra Payments'!$D$10,-'Home Loan Extra Payments'!$D$8,0,0)))</f>
        <v>8678.23233365534</v>
      </c>
      <c r="D101" s="15">
        <f>$B101*('Home Loan Extra Payments'!$D$9/12)</f>
        <v>4609.3811573727935</v>
      </c>
      <c r="E101" s="20"/>
      <c r="F101" s="20">
        <f t="shared" si="5"/>
        <v>4068.8511762825465</v>
      </c>
      <c r="G101" s="20">
        <f t="shared" si="9"/>
        <v>101000</v>
      </c>
      <c r="H101" s="20">
        <f t="shared" si="6"/>
        <v>545667.31221752358</v>
      </c>
      <c r="I101" s="16">
        <f t="shared" si="7"/>
        <v>0.54566731221752363</v>
      </c>
      <c r="J101" s="2">
        <f>(IF('Home Loan Extra Payments'!$D$12&gt;0,IF($A101&gt;='Home Loan Extra Payments'!$D$13,'Home Loan Extra Payments'!$D$12,0),0)+(IF('Home Loan Extra Payments'!$H$12&gt;0,IF('Home Loan Extra Payments'!$H$13&gt;0,IF('Home Loan Extra Payments'!$H$13=$A101,'Home Loan Extra Payments'!$H$12,0),0),0)))</f>
        <v>101000</v>
      </c>
    </row>
    <row r="102" spans="1:10" s="2" customFormat="1" ht="9.9499999999999993" customHeight="1" x14ac:dyDescent="0.2">
      <c r="A102" s="19">
        <v>101</v>
      </c>
      <c r="B102" s="20">
        <f t="shared" si="8"/>
        <v>545667.31221752358</v>
      </c>
      <c r="C102" s="20">
        <f>IF($H101=0,0,IF($H101&lt;$C101,$H101+$D102,PMT('Home Loan Extra Payments'!$D$9/12,'Home Loan Extra Payments'!$D$10,-'Home Loan Extra Payments'!$D$8,0,0)))</f>
        <v>8678.23233365534</v>
      </c>
      <c r="D102" s="15">
        <f>$B102*('Home Loan Extra Payments'!$D$9/12)</f>
        <v>3865.1434615407925</v>
      </c>
      <c r="E102" s="20"/>
      <c r="F102" s="20">
        <f t="shared" si="5"/>
        <v>4813.0888721145475</v>
      </c>
      <c r="G102" s="20">
        <f t="shared" si="9"/>
        <v>1000</v>
      </c>
      <c r="H102" s="20">
        <f t="shared" si="6"/>
        <v>539854.22334540903</v>
      </c>
      <c r="I102" s="16">
        <f t="shared" si="7"/>
        <v>0.539854223345409</v>
      </c>
      <c r="J102" s="2">
        <f>(IF('Home Loan Extra Payments'!$D$12&gt;0,IF($A102&gt;='Home Loan Extra Payments'!$D$13,'Home Loan Extra Payments'!$D$12,0),0)+(IF('Home Loan Extra Payments'!$H$12&gt;0,IF('Home Loan Extra Payments'!$H$13&gt;0,IF('Home Loan Extra Payments'!$H$13=$A102,'Home Loan Extra Payments'!$H$12,0),0),0)))</f>
        <v>1000</v>
      </c>
    </row>
    <row r="103" spans="1:10" s="2" customFormat="1" ht="9.9499999999999993" customHeight="1" x14ac:dyDescent="0.2">
      <c r="A103" s="19">
        <v>102</v>
      </c>
      <c r="B103" s="20">
        <f t="shared" si="8"/>
        <v>539854.22334540903</v>
      </c>
      <c r="C103" s="20">
        <f>IF($H102=0,0,IF($H102&lt;$C102,$H102+$D103,PMT('Home Loan Extra Payments'!$D$9/12,'Home Loan Extra Payments'!$D$10,-'Home Loan Extra Payments'!$D$8,0,0)))</f>
        <v>8678.23233365534</v>
      </c>
      <c r="D103" s="15">
        <f>$B103*('Home Loan Extra Payments'!$D$9/12)</f>
        <v>3823.9674153633141</v>
      </c>
      <c r="E103" s="20"/>
      <c r="F103" s="20">
        <f t="shared" si="5"/>
        <v>4854.2649182920259</v>
      </c>
      <c r="G103" s="20">
        <f t="shared" si="9"/>
        <v>1000</v>
      </c>
      <c r="H103" s="20">
        <f t="shared" si="6"/>
        <v>533999.95842711697</v>
      </c>
      <c r="I103" s="16">
        <f t="shared" si="7"/>
        <v>0.53399995842711701</v>
      </c>
      <c r="J103" s="2">
        <f>(IF('Home Loan Extra Payments'!$D$12&gt;0,IF($A103&gt;='Home Loan Extra Payments'!$D$13,'Home Loan Extra Payments'!$D$12,0),0)+(IF('Home Loan Extra Payments'!$H$12&gt;0,IF('Home Loan Extra Payments'!$H$13&gt;0,IF('Home Loan Extra Payments'!$H$13=$A103,'Home Loan Extra Payments'!$H$12,0),0),0)))</f>
        <v>1000</v>
      </c>
    </row>
    <row r="104" spans="1:10" s="2" customFormat="1" ht="9.9499999999999993" customHeight="1" x14ac:dyDescent="0.2">
      <c r="A104" s="19">
        <v>103</v>
      </c>
      <c r="B104" s="20">
        <f t="shared" si="8"/>
        <v>533999.95842711697</v>
      </c>
      <c r="C104" s="20">
        <f>IF($H103=0,0,IF($H103&lt;$C103,$H103+$D104,PMT('Home Loan Extra Payments'!$D$9/12,'Home Loan Extra Payments'!$D$10,-'Home Loan Extra Payments'!$D$8,0,0)))</f>
        <v>8678.23233365534</v>
      </c>
      <c r="D104" s="15">
        <f>$B104*('Home Loan Extra Payments'!$D$9/12)</f>
        <v>3782.4997055254121</v>
      </c>
      <c r="E104" s="20"/>
      <c r="F104" s="20">
        <f t="shared" si="5"/>
        <v>4895.7326281299283</v>
      </c>
      <c r="G104" s="20">
        <f t="shared" si="9"/>
        <v>1000</v>
      </c>
      <c r="H104" s="20">
        <f t="shared" si="6"/>
        <v>528104.22579898708</v>
      </c>
      <c r="I104" s="16">
        <f t="shared" si="7"/>
        <v>0.52810422579898708</v>
      </c>
      <c r="J104" s="2">
        <f>(IF('Home Loan Extra Payments'!$D$12&gt;0,IF($A104&gt;='Home Loan Extra Payments'!$D$13,'Home Loan Extra Payments'!$D$12,0),0)+(IF('Home Loan Extra Payments'!$H$12&gt;0,IF('Home Loan Extra Payments'!$H$13&gt;0,IF('Home Loan Extra Payments'!$H$13=$A104,'Home Loan Extra Payments'!$H$12,0),0),0)))</f>
        <v>1000</v>
      </c>
    </row>
    <row r="105" spans="1:10" s="2" customFormat="1" ht="9.9499999999999993" customHeight="1" x14ac:dyDescent="0.2">
      <c r="A105" s="19">
        <v>104</v>
      </c>
      <c r="B105" s="20">
        <f t="shared" si="8"/>
        <v>528104.22579898708</v>
      </c>
      <c r="C105" s="20">
        <f>IF($H104=0,0,IF($H104&lt;$C104,$H104+$D105,PMT('Home Loan Extra Payments'!$D$9/12,'Home Loan Extra Payments'!$D$10,-'Home Loan Extra Payments'!$D$8,0,0)))</f>
        <v>8678.23233365534</v>
      </c>
      <c r="D105" s="15">
        <f>$B105*('Home Loan Extra Payments'!$D$9/12)</f>
        <v>3740.7382660761587</v>
      </c>
      <c r="E105" s="20"/>
      <c r="F105" s="20">
        <f t="shared" si="5"/>
        <v>4937.4940675791813</v>
      </c>
      <c r="G105" s="20">
        <f t="shared" si="9"/>
        <v>1000</v>
      </c>
      <c r="H105" s="20">
        <f t="shared" si="6"/>
        <v>522166.73173140793</v>
      </c>
      <c r="I105" s="16">
        <f t="shared" si="7"/>
        <v>0.52216673173140793</v>
      </c>
      <c r="J105" s="2">
        <f>(IF('Home Loan Extra Payments'!$D$12&gt;0,IF($A105&gt;='Home Loan Extra Payments'!$D$13,'Home Loan Extra Payments'!$D$12,0),0)+(IF('Home Loan Extra Payments'!$H$12&gt;0,IF('Home Loan Extra Payments'!$H$13&gt;0,IF('Home Loan Extra Payments'!$H$13=$A105,'Home Loan Extra Payments'!$H$12,0),0),0)))</f>
        <v>1000</v>
      </c>
    </row>
    <row r="106" spans="1:10" s="2" customFormat="1" ht="9.9499999999999993" customHeight="1" x14ac:dyDescent="0.2">
      <c r="A106" s="19">
        <v>105</v>
      </c>
      <c r="B106" s="20">
        <f t="shared" si="8"/>
        <v>522166.73173140793</v>
      </c>
      <c r="C106" s="20">
        <f>IF($H105=0,0,IF($H105&lt;$C105,$H105+$D106,PMT('Home Loan Extra Payments'!$D$9/12,'Home Loan Extra Payments'!$D$10,-'Home Loan Extra Payments'!$D$8,0,0)))</f>
        <v>8678.23233365534</v>
      </c>
      <c r="D106" s="15">
        <f>$B106*('Home Loan Extra Payments'!$D$9/12)</f>
        <v>3698.6810164308063</v>
      </c>
      <c r="E106" s="20"/>
      <c r="F106" s="20">
        <f t="shared" si="5"/>
        <v>4979.5513172245337</v>
      </c>
      <c r="G106" s="20">
        <f t="shared" si="9"/>
        <v>1000</v>
      </c>
      <c r="H106" s="20">
        <f t="shared" si="6"/>
        <v>516187.18041418341</v>
      </c>
      <c r="I106" s="16">
        <f t="shared" si="7"/>
        <v>0.51618718041418343</v>
      </c>
      <c r="J106" s="2">
        <f>(IF('Home Loan Extra Payments'!$D$12&gt;0,IF($A106&gt;='Home Loan Extra Payments'!$D$13,'Home Loan Extra Payments'!$D$12,0),0)+(IF('Home Loan Extra Payments'!$H$12&gt;0,IF('Home Loan Extra Payments'!$H$13&gt;0,IF('Home Loan Extra Payments'!$H$13=$A106,'Home Loan Extra Payments'!$H$12,0),0),0)))</f>
        <v>1000</v>
      </c>
    </row>
    <row r="107" spans="1:10" s="2" customFormat="1" ht="9.9499999999999993" customHeight="1" x14ac:dyDescent="0.2">
      <c r="A107" s="19">
        <v>106</v>
      </c>
      <c r="B107" s="20">
        <f t="shared" si="8"/>
        <v>516187.18041418341</v>
      </c>
      <c r="C107" s="20">
        <f>IF($H106=0,0,IF($H106&lt;$C106,$H106+$D107,PMT('Home Loan Extra Payments'!$D$9/12,'Home Loan Extra Payments'!$D$10,-'Home Loan Extra Payments'!$D$8,0,0)))</f>
        <v>8678.23233365534</v>
      </c>
      <c r="D107" s="15">
        <f>$B107*('Home Loan Extra Payments'!$D$9/12)</f>
        <v>3656.325861267133</v>
      </c>
      <c r="E107" s="20"/>
      <c r="F107" s="20">
        <f t="shared" si="5"/>
        <v>5021.9064723882075</v>
      </c>
      <c r="G107" s="20">
        <f t="shared" si="9"/>
        <v>1000</v>
      </c>
      <c r="H107" s="20">
        <f t="shared" si="6"/>
        <v>510165.27394179523</v>
      </c>
      <c r="I107" s="16">
        <f t="shared" si="7"/>
        <v>0.51016527394179523</v>
      </c>
      <c r="J107" s="2">
        <f>(IF('Home Loan Extra Payments'!$D$12&gt;0,IF($A107&gt;='Home Loan Extra Payments'!$D$13,'Home Loan Extra Payments'!$D$12,0),0)+(IF('Home Loan Extra Payments'!$H$12&gt;0,IF('Home Loan Extra Payments'!$H$13&gt;0,IF('Home Loan Extra Payments'!$H$13=$A107,'Home Loan Extra Payments'!$H$12,0),0),0)))</f>
        <v>1000</v>
      </c>
    </row>
    <row r="108" spans="1:10" s="2" customFormat="1" ht="9.9499999999999993" customHeight="1" x14ac:dyDescent="0.2">
      <c r="A108" s="19">
        <v>107</v>
      </c>
      <c r="B108" s="20">
        <f t="shared" si="8"/>
        <v>510165.27394179523</v>
      </c>
      <c r="C108" s="20">
        <f>IF($H107=0,0,IF($H107&lt;$C107,$H107+$D108,PMT('Home Loan Extra Payments'!$D$9/12,'Home Loan Extra Payments'!$D$10,-'Home Loan Extra Payments'!$D$8,0,0)))</f>
        <v>8678.23233365534</v>
      </c>
      <c r="D108" s="15">
        <f>$B108*('Home Loan Extra Payments'!$D$9/12)</f>
        <v>3613.6706904210496</v>
      </c>
      <c r="E108" s="20"/>
      <c r="F108" s="20">
        <f t="shared" si="5"/>
        <v>5064.5616432342904</v>
      </c>
      <c r="G108" s="20">
        <f t="shared" si="9"/>
        <v>1000</v>
      </c>
      <c r="H108" s="20">
        <f t="shared" si="6"/>
        <v>504100.71229856095</v>
      </c>
      <c r="I108" s="16">
        <f t="shared" si="7"/>
        <v>0.5041007122985609</v>
      </c>
      <c r="J108" s="2">
        <f>(IF('Home Loan Extra Payments'!$D$12&gt;0,IF($A108&gt;='Home Loan Extra Payments'!$D$13,'Home Loan Extra Payments'!$D$12,0),0)+(IF('Home Loan Extra Payments'!$H$12&gt;0,IF('Home Loan Extra Payments'!$H$13&gt;0,IF('Home Loan Extra Payments'!$H$13=$A108,'Home Loan Extra Payments'!$H$12,0),0),0)))</f>
        <v>1000</v>
      </c>
    </row>
    <row r="109" spans="1:10" s="2" customFormat="1" ht="9.9499999999999993" customHeight="1" x14ac:dyDescent="0.2">
      <c r="A109" s="19">
        <v>108</v>
      </c>
      <c r="B109" s="20">
        <f t="shared" si="8"/>
        <v>504100.71229856095</v>
      </c>
      <c r="C109" s="20">
        <f>IF($H108=0,0,IF($H108&lt;$C108,$H108+$D109,PMT('Home Loan Extra Payments'!$D$9/12,'Home Loan Extra Payments'!$D$10,-'Home Loan Extra Payments'!$D$8,0,0)))</f>
        <v>8678.23233365534</v>
      </c>
      <c r="D109" s="15">
        <f>$B109*('Home Loan Extra Payments'!$D$9/12)</f>
        <v>3570.7133787814737</v>
      </c>
      <c r="E109" s="20"/>
      <c r="F109" s="20">
        <f t="shared" si="5"/>
        <v>5107.5189548738663</v>
      </c>
      <c r="G109" s="20">
        <f t="shared" si="9"/>
        <v>1000</v>
      </c>
      <c r="H109" s="20">
        <f t="shared" si="6"/>
        <v>497993.1933436871</v>
      </c>
      <c r="I109" s="16">
        <f t="shared" si="7"/>
        <v>0.49799319334368708</v>
      </c>
      <c r="J109" s="2">
        <f>(IF('Home Loan Extra Payments'!$D$12&gt;0,IF($A109&gt;='Home Loan Extra Payments'!$D$13,'Home Loan Extra Payments'!$D$12,0),0)+(IF('Home Loan Extra Payments'!$H$12&gt;0,IF('Home Loan Extra Payments'!$H$13&gt;0,IF('Home Loan Extra Payments'!$H$13=$A109,'Home Loan Extra Payments'!$H$12,0),0),0)))</f>
        <v>1000</v>
      </c>
    </row>
    <row r="110" spans="1:10" s="2" customFormat="1" ht="9.9499999999999993" customHeight="1" x14ac:dyDescent="0.2">
      <c r="A110" s="19">
        <v>109</v>
      </c>
      <c r="B110" s="20">
        <f t="shared" si="8"/>
        <v>497993.1933436871</v>
      </c>
      <c r="C110" s="20">
        <f>IF($H109=0,0,IF($H109&lt;$C109,$H109+$D110,PMT('Home Loan Extra Payments'!$D$9/12,'Home Loan Extra Payments'!$D$10,-'Home Loan Extra Payments'!$D$8,0,0)))</f>
        <v>8678.23233365534</v>
      </c>
      <c r="D110" s="15">
        <f>$B110*('Home Loan Extra Payments'!$D$9/12)</f>
        <v>3527.4517861844506</v>
      </c>
      <c r="E110" s="20"/>
      <c r="F110" s="20">
        <f t="shared" si="5"/>
        <v>5150.7805474708894</v>
      </c>
      <c r="G110" s="20">
        <f t="shared" si="9"/>
        <v>1000</v>
      </c>
      <c r="H110" s="20">
        <f t="shared" si="6"/>
        <v>491842.4127962162</v>
      </c>
      <c r="I110" s="16">
        <f t="shared" si="7"/>
        <v>0.49184241279621621</v>
      </c>
      <c r="J110" s="2">
        <f>(IF('Home Loan Extra Payments'!$D$12&gt;0,IF($A110&gt;='Home Loan Extra Payments'!$D$13,'Home Loan Extra Payments'!$D$12,0),0)+(IF('Home Loan Extra Payments'!$H$12&gt;0,IF('Home Loan Extra Payments'!$H$13&gt;0,IF('Home Loan Extra Payments'!$H$13=$A110,'Home Loan Extra Payments'!$H$12,0),0),0)))</f>
        <v>1000</v>
      </c>
    </row>
    <row r="111" spans="1:10" s="2" customFormat="1" ht="9.9499999999999993" customHeight="1" x14ac:dyDescent="0.2">
      <c r="A111" s="19">
        <v>110</v>
      </c>
      <c r="B111" s="20">
        <f t="shared" si="8"/>
        <v>491842.4127962162</v>
      </c>
      <c r="C111" s="20">
        <f>IF($H110=0,0,IF($H110&lt;$C110,$H110+$D111,PMT('Home Loan Extra Payments'!$D$9/12,'Home Loan Extra Payments'!$D$10,-'Home Loan Extra Payments'!$D$8,0,0)))</f>
        <v>8678.23233365534</v>
      </c>
      <c r="D111" s="15">
        <f>$B111*('Home Loan Extra Payments'!$D$9/12)</f>
        <v>3483.8837573065316</v>
      </c>
      <c r="E111" s="20"/>
      <c r="F111" s="20">
        <f t="shared" si="5"/>
        <v>5194.3485763488079</v>
      </c>
      <c r="G111" s="20">
        <f t="shared" si="9"/>
        <v>1000</v>
      </c>
      <c r="H111" s="20">
        <f t="shared" si="6"/>
        <v>485648.0642198674</v>
      </c>
      <c r="I111" s="16">
        <f t="shared" si="7"/>
        <v>0.48564806421986739</v>
      </c>
      <c r="J111" s="2">
        <f>(IF('Home Loan Extra Payments'!$D$12&gt;0,IF($A111&gt;='Home Loan Extra Payments'!$D$13,'Home Loan Extra Payments'!$D$12,0),0)+(IF('Home Loan Extra Payments'!$H$12&gt;0,IF('Home Loan Extra Payments'!$H$13&gt;0,IF('Home Loan Extra Payments'!$H$13=$A111,'Home Loan Extra Payments'!$H$12,0),0),0)))</f>
        <v>1000</v>
      </c>
    </row>
    <row r="112" spans="1:10" s="2" customFormat="1" ht="9.9499999999999993" customHeight="1" x14ac:dyDescent="0.2">
      <c r="A112" s="19">
        <v>111</v>
      </c>
      <c r="B112" s="20">
        <f t="shared" si="8"/>
        <v>485648.0642198674</v>
      </c>
      <c r="C112" s="20">
        <f>IF($H111=0,0,IF($H111&lt;$C111,$H111+$D112,PMT('Home Loan Extra Payments'!$D$9/12,'Home Loan Extra Payments'!$D$10,-'Home Loan Extra Payments'!$D$8,0,0)))</f>
        <v>8678.23233365534</v>
      </c>
      <c r="D112" s="15">
        <f>$B112*('Home Loan Extra Payments'!$D$9/12)</f>
        <v>3440.0071215573944</v>
      </c>
      <c r="E112" s="20"/>
      <c r="F112" s="20">
        <f t="shared" si="5"/>
        <v>5238.2252120979456</v>
      </c>
      <c r="G112" s="20">
        <f t="shared" si="9"/>
        <v>1000</v>
      </c>
      <c r="H112" s="20">
        <f t="shared" si="6"/>
        <v>479409.83900776948</v>
      </c>
      <c r="I112" s="16">
        <f t="shared" si="7"/>
        <v>0.47940983900776946</v>
      </c>
      <c r="J112" s="2">
        <f>(IF('Home Loan Extra Payments'!$D$12&gt;0,IF($A112&gt;='Home Loan Extra Payments'!$D$13,'Home Loan Extra Payments'!$D$12,0),0)+(IF('Home Loan Extra Payments'!$H$12&gt;0,IF('Home Loan Extra Payments'!$H$13&gt;0,IF('Home Loan Extra Payments'!$H$13=$A112,'Home Loan Extra Payments'!$H$12,0),0),0)))</f>
        <v>1000</v>
      </c>
    </row>
    <row r="113" spans="1:10" s="2" customFormat="1" ht="9.9499999999999993" customHeight="1" x14ac:dyDescent="0.2">
      <c r="A113" s="19">
        <v>112</v>
      </c>
      <c r="B113" s="20">
        <f t="shared" si="8"/>
        <v>479409.83900776948</v>
      </c>
      <c r="C113" s="20">
        <f>IF($H112=0,0,IF($H112&lt;$C112,$H112+$D113,PMT('Home Loan Extra Payments'!$D$9/12,'Home Loan Extra Payments'!$D$10,-'Home Loan Extra Payments'!$D$8,0,0)))</f>
        <v>8678.23233365534</v>
      </c>
      <c r="D113" s="15">
        <f>$B113*('Home Loan Extra Payments'!$D$9/12)</f>
        <v>3395.8196929717005</v>
      </c>
      <c r="E113" s="20"/>
      <c r="F113" s="20">
        <f t="shared" si="5"/>
        <v>5282.4126406836394</v>
      </c>
      <c r="G113" s="20">
        <f t="shared" si="9"/>
        <v>1000</v>
      </c>
      <c r="H113" s="20">
        <f t="shared" si="6"/>
        <v>473127.42636708583</v>
      </c>
      <c r="I113" s="16">
        <f t="shared" si="7"/>
        <v>0.47312742636708582</v>
      </c>
      <c r="J113" s="2">
        <f>(IF('Home Loan Extra Payments'!$D$12&gt;0,IF($A113&gt;='Home Loan Extra Payments'!$D$13,'Home Loan Extra Payments'!$D$12,0),0)+(IF('Home Loan Extra Payments'!$H$12&gt;0,IF('Home Loan Extra Payments'!$H$13&gt;0,IF('Home Loan Extra Payments'!$H$13=$A113,'Home Loan Extra Payments'!$H$12,0),0),0)))</f>
        <v>1000</v>
      </c>
    </row>
    <row r="114" spans="1:10" s="2" customFormat="1" ht="9.9499999999999993" customHeight="1" x14ac:dyDescent="0.2">
      <c r="A114" s="19">
        <v>113</v>
      </c>
      <c r="B114" s="20">
        <f t="shared" si="8"/>
        <v>473127.42636708583</v>
      </c>
      <c r="C114" s="20">
        <f>IF($H113=0,0,IF($H113&lt;$C113,$H113+$D114,PMT('Home Loan Extra Payments'!$D$9/12,'Home Loan Extra Payments'!$D$10,-'Home Loan Extra Payments'!$D$8,0,0)))</f>
        <v>8678.23233365534</v>
      </c>
      <c r="D114" s="15">
        <f>$B114*('Home Loan Extra Payments'!$D$9/12)</f>
        <v>3351.3192701001917</v>
      </c>
      <c r="E114" s="20"/>
      <c r="F114" s="20">
        <f t="shared" si="5"/>
        <v>5326.9130635551483</v>
      </c>
      <c r="G114" s="20">
        <f t="shared" si="9"/>
        <v>1000</v>
      </c>
      <c r="H114" s="20">
        <f t="shared" si="6"/>
        <v>466800.51330353069</v>
      </c>
      <c r="I114" s="16">
        <f t="shared" si="7"/>
        <v>0.46680051330353067</v>
      </c>
      <c r="J114" s="2">
        <f>(IF('Home Loan Extra Payments'!$D$12&gt;0,IF($A114&gt;='Home Loan Extra Payments'!$D$13,'Home Loan Extra Payments'!$D$12,0),0)+(IF('Home Loan Extra Payments'!$H$12&gt;0,IF('Home Loan Extra Payments'!$H$13&gt;0,IF('Home Loan Extra Payments'!$H$13=$A114,'Home Loan Extra Payments'!$H$12,0),0),0)))</f>
        <v>1000</v>
      </c>
    </row>
    <row r="115" spans="1:10" s="2" customFormat="1" ht="9.9499999999999993" customHeight="1" x14ac:dyDescent="0.2">
      <c r="A115" s="19">
        <v>114</v>
      </c>
      <c r="B115" s="20">
        <f t="shared" si="8"/>
        <v>466800.51330353069</v>
      </c>
      <c r="C115" s="20">
        <f>IF($H114=0,0,IF($H114&lt;$C114,$H114+$D115,PMT('Home Loan Extra Payments'!$D$9/12,'Home Loan Extra Payments'!$D$10,-'Home Loan Extra Payments'!$D$8,0,0)))</f>
        <v>8678.23233365534</v>
      </c>
      <c r="D115" s="15">
        <f>$B115*('Home Loan Extra Payments'!$D$9/12)</f>
        <v>3306.5036359000092</v>
      </c>
      <c r="E115" s="20"/>
      <c r="F115" s="20">
        <f t="shared" si="5"/>
        <v>5371.7286977553304</v>
      </c>
      <c r="G115" s="20">
        <f t="shared" si="9"/>
        <v>1000</v>
      </c>
      <c r="H115" s="20">
        <f t="shared" si="6"/>
        <v>460428.78460577538</v>
      </c>
      <c r="I115" s="16">
        <f t="shared" si="7"/>
        <v>0.46042878460577535</v>
      </c>
      <c r="J115" s="2">
        <f>(IF('Home Loan Extra Payments'!$D$12&gt;0,IF($A115&gt;='Home Loan Extra Payments'!$D$13,'Home Loan Extra Payments'!$D$12,0),0)+(IF('Home Loan Extra Payments'!$H$12&gt;0,IF('Home Loan Extra Payments'!$H$13&gt;0,IF('Home Loan Extra Payments'!$H$13=$A115,'Home Loan Extra Payments'!$H$12,0),0),0)))</f>
        <v>1000</v>
      </c>
    </row>
    <row r="116" spans="1:10" s="2" customFormat="1" ht="9.9499999999999993" customHeight="1" x14ac:dyDescent="0.2">
      <c r="A116" s="19">
        <v>115</v>
      </c>
      <c r="B116" s="20">
        <f t="shared" si="8"/>
        <v>460428.78460577538</v>
      </c>
      <c r="C116" s="20">
        <f>IF($H115=0,0,IF($H115&lt;$C115,$H115+$D116,PMT('Home Loan Extra Payments'!$D$9/12,'Home Loan Extra Payments'!$D$10,-'Home Loan Extra Payments'!$D$8,0,0)))</f>
        <v>8678.23233365534</v>
      </c>
      <c r="D116" s="15">
        <f>$B116*('Home Loan Extra Payments'!$D$9/12)</f>
        <v>3261.3705576242423</v>
      </c>
      <c r="E116" s="20"/>
      <c r="F116" s="20">
        <f t="shared" si="5"/>
        <v>5416.8617760310972</v>
      </c>
      <c r="G116" s="20">
        <f t="shared" si="9"/>
        <v>1000</v>
      </c>
      <c r="H116" s="20">
        <f t="shared" si="6"/>
        <v>454011.92282974429</v>
      </c>
      <c r="I116" s="16">
        <f t="shared" si="7"/>
        <v>0.45401192282974429</v>
      </c>
      <c r="J116" s="2">
        <f>(IF('Home Loan Extra Payments'!$D$12&gt;0,IF($A116&gt;='Home Loan Extra Payments'!$D$13,'Home Loan Extra Payments'!$D$12,0),0)+(IF('Home Loan Extra Payments'!$H$12&gt;0,IF('Home Loan Extra Payments'!$H$13&gt;0,IF('Home Loan Extra Payments'!$H$13=$A116,'Home Loan Extra Payments'!$H$12,0),0),0)))</f>
        <v>1000</v>
      </c>
    </row>
    <row r="117" spans="1:10" s="2" customFormat="1" ht="9.9499999999999993" customHeight="1" x14ac:dyDescent="0.2">
      <c r="A117" s="19">
        <v>116</v>
      </c>
      <c r="B117" s="20">
        <f t="shared" si="8"/>
        <v>454011.92282974429</v>
      </c>
      <c r="C117" s="20">
        <f>IF($H116=0,0,IF($H116&lt;$C116,$H116+$D117,PMT('Home Loan Extra Payments'!$D$9/12,'Home Loan Extra Payments'!$D$10,-'Home Loan Extra Payments'!$D$8,0,0)))</f>
        <v>8678.23233365534</v>
      </c>
      <c r="D117" s="15">
        <f>$B117*('Home Loan Extra Payments'!$D$9/12)</f>
        <v>3215.9177867106891</v>
      </c>
      <c r="E117" s="20"/>
      <c r="F117" s="20">
        <f t="shared" si="5"/>
        <v>5462.3145469446508</v>
      </c>
      <c r="G117" s="20">
        <f t="shared" si="9"/>
        <v>1000</v>
      </c>
      <c r="H117" s="20">
        <f t="shared" si="6"/>
        <v>447549.60828279966</v>
      </c>
      <c r="I117" s="16">
        <f t="shared" si="7"/>
        <v>0.44754960828279966</v>
      </c>
      <c r="J117" s="2">
        <f>(IF('Home Loan Extra Payments'!$D$12&gt;0,IF($A117&gt;='Home Loan Extra Payments'!$D$13,'Home Loan Extra Payments'!$D$12,0),0)+(IF('Home Loan Extra Payments'!$H$12&gt;0,IF('Home Loan Extra Payments'!$H$13&gt;0,IF('Home Loan Extra Payments'!$H$13=$A117,'Home Loan Extra Payments'!$H$12,0),0),0)))</f>
        <v>1000</v>
      </c>
    </row>
    <row r="118" spans="1:10" s="2" customFormat="1" ht="9.9499999999999993" customHeight="1" x14ac:dyDescent="0.2">
      <c r="A118" s="19">
        <v>117</v>
      </c>
      <c r="B118" s="20">
        <f t="shared" si="8"/>
        <v>447549.60828279966</v>
      </c>
      <c r="C118" s="20">
        <f>IF($H117=0,0,IF($H117&lt;$C117,$H117+$D118,PMT('Home Loan Extra Payments'!$D$9/12,'Home Loan Extra Payments'!$D$10,-'Home Loan Extra Payments'!$D$8,0,0)))</f>
        <v>8678.23233365534</v>
      </c>
      <c r="D118" s="15">
        <f>$B118*('Home Loan Extra Payments'!$D$9/12)</f>
        <v>3170.1430586698311</v>
      </c>
      <c r="E118" s="20"/>
      <c r="F118" s="20">
        <f t="shared" si="5"/>
        <v>5508.0892749855084</v>
      </c>
      <c r="G118" s="20">
        <f t="shared" si="9"/>
        <v>1000</v>
      </c>
      <c r="H118" s="20">
        <f t="shared" si="6"/>
        <v>441041.51900781417</v>
      </c>
      <c r="I118" s="16">
        <f t="shared" si="7"/>
        <v>0.44104151900781419</v>
      </c>
      <c r="J118" s="2">
        <f>(IF('Home Loan Extra Payments'!$D$12&gt;0,IF($A118&gt;='Home Loan Extra Payments'!$D$13,'Home Loan Extra Payments'!$D$12,0),0)+(IF('Home Loan Extra Payments'!$H$12&gt;0,IF('Home Loan Extra Payments'!$H$13&gt;0,IF('Home Loan Extra Payments'!$H$13=$A118,'Home Loan Extra Payments'!$H$12,0),0),0)))</f>
        <v>1000</v>
      </c>
    </row>
    <row r="119" spans="1:10" s="2" customFormat="1" ht="9.9499999999999993" customHeight="1" x14ac:dyDescent="0.2">
      <c r="A119" s="19">
        <v>118</v>
      </c>
      <c r="B119" s="20">
        <f t="shared" si="8"/>
        <v>441041.51900781417</v>
      </c>
      <c r="C119" s="20">
        <f>IF($H118=0,0,IF($H118&lt;$C118,$H118+$D119,PMT('Home Loan Extra Payments'!$D$9/12,'Home Loan Extra Payments'!$D$10,-'Home Loan Extra Payments'!$D$8,0,0)))</f>
        <v>8678.23233365534</v>
      </c>
      <c r="D119" s="15">
        <f>$B119*('Home Loan Extra Payments'!$D$9/12)</f>
        <v>3124.0440929720171</v>
      </c>
      <c r="E119" s="20"/>
      <c r="F119" s="20">
        <f t="shared" si="5"/>
        <v>5554.1882406833229</v>
      </c>
      <c r="G119" s="20">
        <f t="shared" si="9"/>
        <v>1000</v>
      </c>
      <c r="H119" s="20">
        <f t="shared" si="6"/>
        <v>434487.33076713083</v>
      </c>
      <c r="I119" s="16">
        <f t="shared" si="7"/>
        <v>0.43448733076713081</v>
      </c>
      <c r="J119" s="2">
        <f>(IF('Home Loan Extra Payments'!$D$12&gt;0,IF($A119&gt;='Home Loan Extra Payments'!$D$13,'Home Loan Extra Payments'!$D$12,0),0)+(IF('Home Loan Extra Payments'!$H$12&gt;0,IF('Home Loan Extra Payments'!$H$13&gt;0,IF('Home Loan Extra Payments'!$H$13=$A119,'Home Loan Extra Payments'!$H$12,0),0),0)))</f>
        <v>1000</v>
      </c>
    </row>
    <row r="120" spans="1:10" s="2" customFormat="1" ht="9.9499999999999993" customHeight="1" x14ac:dyDescent="0.2">
      <c r="A120" s="19">
        <v>119</v>
      </c>
      <c r="B120" s="20">
        <f t="shared" si="8"/>
        <v>434487.33076713083</v>
      </c>
      <c r="C120" s="20">
        <f>IF($H119=0,0,IF($H119&lt;$C119,$H119+$D120,PMT('Home Loan Extra Payments'!$D$9/12,'Home Loan Extra Payments'!$D$10,-'Home Loan Extra Payments'!$D$8,0,0)))</f>
        <v>8678.23233365534</v>
      </c>
      <c r="D120" s="15">
        <f>$B120*('Home Loan Extra Payments'!$D$9/12)</f>
        <v>3077.6185929338435</v>
      </c>
      <c r="E120" s="20"/>
      <c r="F120" s="20">
        <f t="shared" si="5"/>
        <v>5600.6137407214965</v>
      </c>
      <c r="G120" s="20">
        <f t="shared" si="9"/>
        <v>1000</v>
      </c>
      <c r="H120" s="20">
        <f t="shared" si="6"/>
        <v>427886.71702640934</v>
      </c>
      <c r="I120" s="16">
        <f t="shared" si="7"/>
        <v>0.42788671702640935</v>
      </c>
      <c r="J120" s="2">
        <f>(IF('Home Loan Extra Payments'!$D$12&gt;0,IF($A120&gt;='Home Loan Extra Payments'!$D$13,'Home Loan Extra Payments'!$D$12,0),0)+(IF('Home Loan Extra Payments'!$H$12&gt;0,IF('Home Loan Extra Payments'!$H$13&gt;0,IF('Home Loan Extra Payments'!$H$13=$A120,'Home Loan Extra Payments'!$H$12,0),0),0)))</f>
        <v>1000</v>
      </c>
    </row>
    <row r="121" spans="1:10" s="2" customFormat="1" ht="9.9499999999999993" customHeight="1" x14ac:dyDescent="0.2">
      <c r="A121" s="19">
        <v>120</v>
      </c>
      <c r="B121" s="20">
        <f t="shared" si="8"/>
        <v>427886.71702640934</v>
      </c>
      <c r="C121" s="20">
        <f>IF($H120=0,0,IF($H120&lt;$C120,$H120+$D121,PMT('Home Loan Extra Payments'!$D$9/12,'Home Loan Extra Payments'!$D$10,-'Home Loan Extra Payments'!$D$8,0,0)))</f>
        <v>8678.23233365534</v>
      </c>
      <c r="D121" s="15">
        <f>$B121*('Home Loan Extra Payments'!$D$9/12)</f>
        <v>3030.8642456037333</v>
      </c>
      <c r="E121" s="20"/>
      <c r="F121" s="20">
        <f t="shared" si="5"/>
        <v>5647.3680880516067</v>
      </c>
      <c r="G121" s="20">
        <f t="shared" si="9"/>
        <v>1000</v>
      </c>
      <c r="H121" s="20">
        <f t="shared" si="6"/>
        <v>421239.34893835773</v>
      </c>
      <c r="I121" s="16">
        <f t="shared" si="7"/>
        <v>0.42123934893835774</v>
      </c>
      <c r="J121" s="2">
        <f>(IF('Home Loan Extra Payments'!$D$12&gt;0,IF($A121&gt;='Home Loan Extra Payments'!$D$13,'Home Loan Extra Payments'!$D$12,0),0)+(IF('Home Loan Extra Payments'!$H$12&gt;0,IF('Home Loan Extra Payments'!$H$13&gt;0,IF('Home Loan Extra Payments'!$H$13=$A121,'Home Loan Extra Payments'!$H$12,0),0),0)))</f>
        <v>1000</v>
      </c>
    </row>
    <row r="122" spans="1:10" s="2" customFormat="1" ht="9.9499999999999993" customHeight="1" x14ac:dyDescent="0.2">
      <c r="A122" s="19">
        <v>121</v>
      </c>
      <c r="B122" s="20">
        <f t="shared" si="8"/>
        <v>421239.34893835773</v>
      </c>
      <c r="C122" s="20">
        <f>IF($H121=0,0,IF($H121&lt;$C121,$H121+$D122,PMT('Home Loan Extra Payments'!$D$9/12,'Home Loan Extra Payments'!$D$10,-'Home Loan Extra Payments'!$D$8,0,0)))</f>
        <v>8678.23233365534</v>
      </c>
      <c r="D122" s="15">
        <f>$B122*('Home Loan Extra Payments'!$D$9/12)</f>
        <v>2983.7787216467009</v>
      </c>
      <c r="E122" s="20"/>
      <c r="F122" s="20">
        <f t="shared" si="5"/>
        <v>5694.4536120086395</v>
      </c>
      <c r="G122" s="20">
        <f t="shared" si="9"/>
        <v>1000</v>
      </c>
      <c r="H122" s="20">
        <f t="shared" si="6"/>
        <v>414544.89532634907</v>
      </c>
      <c r="I122" s="16">
        <f t="shared" si="7"/>
        <v>0.41454489532634908</v>
      </c>
      <c r="J122" s="2">
        <f>(IF('Home Loan Extra Payments'!$D$12&gt;0,IF($A122&gt;='Home Loan Extra Payments'!$D$13,'Home Loan Extra Payments'!$D$12,0),0)+(IF('Home Loan Extra Payments'!$H$12&gt;0,IF('Home Loan Extra Payments'!$H$13&gt;0,IF('Home Loan Extra Payments'!$H$13=$A122,'Home Loan Extra Payments'!$H$12,0),0),0)))</f>
        <v>1000</v>
      </c>
    </row>
    <row r="123" spans="1:10" s="2" customFormat="1" ht="9.9499999999999993" customHeight="1" x14ac:dyDescent="0.2">
      <c r="A123" s="19">
        <v>122</v>
      </c>
      <c r="B123" s="20">
        <f t="shared" si="8"/>
        <v>414544.89532634907</v>
      </c>
      <c r="C123" s="20">
        <f>IF($H122=0,0,IF($H122&lt;$C122,$H122+$D123,PMT('Home Loan Extra Payments'!$D$9/12,'Home Loan Extra Payments'!$D$10,-'Home Loan Extra Payments'!$D$8,0,0)))</f>
        <v>8678.23233365534</v>
      </c>
      <c r="D123" s="15">
        <f>$B123*('Home Loan Extra Payments'!$D$9/12)</f>
        <v>2936.3596752283061</v>
      </c>
      <c r="E123" s="20"/>
      <c r="F123" s="20">
        <f t="shared" si="5"/>
        <v>5741.8726584270335</v>
      </c>
      <c r="G123" s="20">
        <f t="shared" si="9"/>
        <v>1000</v>
      </c>
      <c r="H123" s="20">
        <f t="shared" si="6"/>
        <v>407803.02266792202</v>
      </c>
      <c r="I123" s="16">
        <f t="shared" si="7"/>
        <v>0.40780302266792201</v>
      </c>
      <c r="J123" s="2">
        <f>(IF('Home Loan Extra Payments'!$D$12&gt;0,IF($A123&gt;='Home Loan Extra Payments'!$D$13,'Home Loan Extra Payments'!$D$12,0),0)+(IF('Home Loan Extra Payments'!$H$12&gt;0,IF('Home Loan Extra Payments'!$H$13&gt;0,IF('Home Loan Extra Payments'!$H$13=$A123,'Home Loan Extra Payments'!$H$12,0),0),0)))</f>
        <v>1000</v>
      </c>
    </row>
    <row r="124" spans="1:10" s="2" customFormat="1" ht="9.9499999999999993" customHeight="1" x14ac:dyDescent="0.2">
      <c r="A124" s="19">
        <v>123</v>
      </c>
      <c r="B124" s="20">
        <f t="shared" si="8"/>
        <v>407803.02266792202</v>
      </c>
      <c r="C124" s="20">
        <f>IF($H123=0,0,IF($H123&lt;$C123,$H123+$D124,PMT('Home Loan Extra Payments'!$D$9/12,'Home Loan Extra Payments'!$D$10,-'Home Loan Extra Payments'!$D$8,0,0)))</f>
        <v>8678.23233365534</v>
      </c>
      <c r="D124" s="15">
        <f>$B124*('Home Loan Extra Payments'!$D$9/12)</f>
        <v>2888.6047438977812</v>
      </c>
      <c r="E124" s="20"/>
      <c r="F124" s="20">
        <f t="shared" si="5"/>
        <v>5789.6275897575588</v>
      </c>
      <c r="G124" s="20">
        <f t="shared" si="9"/>
        <v>1000</v>
      </c>
      <c r="H124" s="20">
        <f t="shared" si="6"/>
        <v>401013.39507816447</v>
      </c>
      <c r="I124" s="16">
        <f t="shared" si="7"/>
        <v>0.40101339507816447</v>
      </c>
      <c r="J124" s="2">
        <f>(IF('Home Loan Extra Payments'!$D$12&gt;0,IF($A124&gt;='Home Loan Extra Payments'!$D$13,'Home Loan Extra Payments'!$D$12,0),0)+(IF('Home Loan Extra Payments'!$H$12&gt;0,IF('Home Loan Extra Payments'!$H$13&gt;0,IF('Home Loan Extra Payments'!$H$13=$A124,'Home Loan Extra Payments'!$H$12,0),0),0)))</f>
        <v>1000</v>
      </c>
    </row>
    <row r="125" spans="1:10" s="2" customFormat="1" ht="9.9499999999999993" customHeight="1" x14ac:dyDescent="0.2">
      <c r="A125" s="19">
        <v>124</v>
      </c>
      <c r="B125" s="20">
        <f t="shared" si="8"/>
        <v>401013.39507816447</v>
      </c>
      <c r="C125" s="20">
        <f>IF($H124=0,0,IF($H124&lt;$C124,$H124+$D125,PMT('Home Loan Extra Payments'!$D$9/12,'Home Loan Extra Payments'!$D$10,-'Home Loan Extra Payments'!$D$8,0,0)))</f>
        <v>8678.23233365534</v>
      </c>
      <c r="D125" s="15">
        <f>$B125*('Home Loan Extra Payments'!$D$9/12)</f>
        <v>2840.5115484703319</v>
      </c>
      <c r="E125" s="20"/>
      <c r="F125" s="20">
        <f t="shared" si="5"/>
        <v>5837.720785185008</v>
      </c>
      <c r="G125" s="20">
        <f t="shared" si="9"/>
        <v>1000</v>
      </c>
      <c r="H125" s="20">
        <f t="shared" si="6"/>
        <v>394175.67429297947</v>
      </c>
      <c r="I125" s="16">
        <f t="shared" si="7"/>
        <v>0.39417567429297945</v>
      </c>
      <c r="J125" s="2">
        <f>(IF('Home Loan Extra Payments'!$D$12&gt;0,IF($A125&gt;='Home Loan Extra Payments'!$D$13,'Home Loan Extra Payments'!$D$12,0),0)+(IF('Home Loan Extra Payments'!$H$12&gt;0,IF('Home Loan Extra Payments'!$H$13&gt;0,IF('Home Loan Extra Payments'!$H$13=$A125,'Home Loan Extra Payments'!$H$12,0),0),0)))</f>
        <v>1000</v>
      </c>
    </row>
    <row r="126" spans="1:10" s="2" customFormat="1" ht="9.9499999999999993" customHeight="1" x14ac:dyDescent="0.2">
      <c r="A126" s="19">
        <v>125</v>
      </c>
      <c r="B126" s="20">
        <f t="shared" si="8"/>
        <v>394175.67429297947</v>
      </c>
      <c r="C126" s="20">
        <f>IF($H125=0,0,IF($H125&lt;$C125,$H125+$D126,PMT('Home Loan Extra Payments'!$D$9/12,'Home Loan Extra Payments'!$D$10,-'Home Loan Extra Payments'!$D$8,0,0)))</f>
        <v>8678.23233365534</v>
      </c>
      <c r="D126" s="15">
        <f>$B126*('Home Loan Extra Payments'!$D$9/12)</f>
        <v>2792.0776929086046</v>
      </c>
      <c r="E126" s="20"/>
      <c r="F126" s="20">
        <f t="shared" si="5"/>
        <v>5886.1546407467358</v>
      </c>
      <c r="G126" s="20">
        <f t="shared" si="9"/>
        <v>1000</v>
      </c>
      <c r="H126" s="20">
        <f t="shared" si="6"/>
        <v>387289.51965223276</v>
      </c>
      <c r="I126" s="16">
        <f t="shared" si="7"/>
        <v>0.38728951965223274</v>
      </c>
      <c r="J126" s="2">
        <f>(IF('Home Loan Extra Payments'!$D$12&gt;0,IF($A126&gt;='Home Loan Extra Payments'!$D$13,'Home Loan Extra Payments'!$D$12,0),0)+(IF('Home Loan Extra Payments'!$H$12&gt;0,IF('Home Loan Extra Payments'!$H$13&gt;0,IF('Home Loan Extra Payments'!$H$13=$A126,'Home Loan Extra Payments'!$H$12,0),0),0)))</f>
        <v>1000</v>
      </c>
    </row>
    <row r="127" spans="1:10" s="2" customFormat="1" ht="9.9499999999999993" customHeight="1" x14ac:dyDescent="0.2">
      <c r="A127" s="19">
        <v>126</v>
      </c>
      <c r="B127" s="20">
        <f t="shared" si="8"/>
        <v>387289.51965223276</v>
      </c>
      <c r="C127" s="20">
        <f>IF($H126=0,0,IF($H126&lt;$C126,$H126+$D127,PMT('Home Loan Extra Payments'!$D$9/12,'Home Loan Extra Payments'!$D$10,-'Home Loan Extra Payments'!$D$8,0,0)))</f>
        <v>8678.23233365534</v>
      </c>
      <c r="D127" s="15">
        <f>$B127*('Home Loan Extra Payments'!$D$9/12)</f>
        <v>2743.3007642033158</v>
      </c>
      <c r="E127" s="20"/>
      <c r="F127" s="20">
        <f t="shared" si="5"/>
        <v>5934.9315694520246</v>
      </c>
      <c r="G127" s="20">
        <f t="shared" si="9"/>
        <v>1000</v>
      </c>
      <c r="H127" s="20">
        <f t="shared" si="6"/>
        <v>380354.58808278071</v>
      </c>
      <c r="I127" s="16">
        <f t="shared" si="7"/>
        <v>0.38035458808278072</v>
      </c>
      <c r="J127" s="2">
        <f>(IF('Home Loan Extra Payments'!$D$12&gt;0,IF($A127&gt;='Home Loan Extra Payments'!$D$13,'Home Loan Extra Payments'!$D$12,0),0)+(IF('Home Loan Extra Payments'!$H$12&gt;0,IF('Home Loan Extra Payments'!$H$13&gt;0,IF('Home Loan Extra Payments'!$H$13=$A127,'Home Loan Extra Payments'!$H$12,0),0),0)))</f>
        <v>1000</v>
      </c>
    </row>
    <row r="128" spans="1:10" s="2" customFormat="1" ht="9.9499999999999993" customHeight="1" x14ac:dyDescent="0.2">
      <c r="A128" s="19">
        <v>127</v>
      </c>
      <c r="B128" s="20">
        <f t="shared" si="8"/>
        <v>380354.58808278071</v>
      </c>
      <c r="C128" s="20">
        <f>IF($H127=0,0,IF($H127&lt;$C127,$H127+$D128,PMT('Home Loan Extra Payments'!$D$9/12,'Home Loan Extra Payments'!$D$10,-'Home Loan Extra Payments'!$D$8,0,0)))</f>
        <v>8678.23233365534</v>
      </c>
      <c r="D128" s="15">
        <f>$B128*('Home Loan Extra Payments'!$D$9/12)</f>
        <v>2694.17833225303</v>
      </c>
      <c r="E128" s="20"/>
      <c r="F128" s="20">
        <f t="shared" si="5"/>
        <v>5984.05400140231</v>
      </c>
      <c r="G128" s="20">
        <f t="shared" si="9"/>
        <v>1000</v>
      </c>
      <c r="H128" s="20">
        <f t="shared" si="6"/>
        <v>373370.53408137843</v>
      </c>
      <c r="I128" s="16">
        <f t="shared" si="7"/>
        <v>0.37337053408137844</v>
      </c>
      <c r="J128" s="2">
        <f>(IF('Home Loan Extra Payments'!$D$12&gt;0,IF($A128&gt;='Home Loan Extra Payments'!$D$13,'Home Loan Extra Payments'!$D$12,0),0)+(IF('Home Loan Extra Payments'!$H$12&gt;0,IF('Home Loan Extra Payments'!$H$13&gt;0,IF('Home Loan Extra Payments'!$H$13=$A128,'Home Loan Extra Payments'!$H$12,0),0),0)))</f>
        <v>1000</v>
      </c>
    </row>
    <row r="129" spans="1:10" s="2" customFormat="1" ht="9.9499999999999993" customHeight="1" x14ac:dyDescent="0.2">
      <c r="A129" s="19">
        <v>128</v>
      </c>
      <c r="B129" s="20">
        <f t="shared" si="8"/>
        <v>373370.53408137843</v>
      </c>
      <c r="C129" s="20">
        <f>IF($H128=0,0,IF($H128&lt;$C128,$H128+$D129,PMT('Home Loan Extra Payments'!$D$9/12,'Home Loan Extra Payments'!$D$10,-'Home Loan Extra Payments'!$D$8,0,0)))</f>
        <v>8678.23233365534</v>
      </c>
      <c r="D129" s="15">
        <f>$B129*('Home Loan Extra Payments'!$D$9/12)</f>
        <v>2644.7079497430973</v>
      </c>
      <c r="E129" s="20"/>
      <c r="F129" s="20">
        <f t="shared" si="5"/>
        <v>6033.5243839122431</v>
      </c>
      <c r="G129" s="20">
        <f t="shared" si="9"/>
        <v>1000</v>
      </c>
      <c r="H129" s="20">
        <f t="shared" si="6"/>
        <v>366337.00969746616</v>
      </c>
      <c r="I129" s="16">
        <f t="shared" si="7"/>
        <v>0.36633700969746613</v>
      </c>
      <c r="J129" s="2">
        <f>(IF('Home Loan Extra Payments'!$D$12&gt;0,IF($A129&gt;='Home Loan Extra Payments'!$D$13,'Home Loan Extra Payments'!$D$12,0),0)+(IF('Home Loan Extra Payments'!$H$12&gt;0,IF('Home Loan Extra Payments'!$H$13&gt;0,IF('Home Loan Extra Payments'!$H$13=$A129,'Home Loan Extra Payments'!$H$12,0),0),0)))</f>
        <v>1000</v>
      </c>
    </row>
    <row r="130" spans="1:10" s="2" customFormat="1" ht="9.9499999999999993" customHeight="1" x14ac:dyDescent="0.2">
      <c r="A130" s="19">
        <v>129</v>
      </c>
      <c r="B130" s="20">
        <f t="shared" si="8"/>
        <v>366337.00969746616</v>
      </c>
      <c r="C130" s="20">
        <f>IF($H129=0,0,IF($H129&lt;$C129,$H129+$D130,PMT('Home Loan Extra Payments'!$D$9/12,'Home Loan Extra Payments'!$D$10,-'Home Loan Extra Payments'!$D$8,0,0)))</f>
        <v>8678.23233365534</v>
      </c>
      <c r="D130" s="15">
        <f>$B130*('Home Loan Extra Payments'!$D$9/12)</f>
        <v>2594.887152023719</v>
      </c>
      <c r="E130" s="20"/>
      <c r="F130" s="20">
        <f t="shared" ref="F130:F193" si="10">$C130-$D130</f>
        <v>6083.345181631621</v>
      </c>
      <c r="G130" s="20">
        <f t="shared" si="9"/>
        <v>1000</v>
      </c>
      <c r="H130" s="20">
        <f t="shared" ref="H130:H193" si="11">IF(ROUND($B130-$F130-$G130,2)=0,0,$B130-$F130-$G130)</f>
        <v>359253.66451583453</v>
      </c>
      <c r="I130" s="16">
        <f t="shared" ref="I130:I193" si="12">IF($B130=0,0,$H130/$B$2)</f>
        <v>0.35925366451583451</v>
      </c>
      <c r="J130" s="2">
        <f>(IF('Home Loan Extra Payments'!$D$12&gt;0,IF($A130&gt;='Home Loan Extra Payments'!$D$13,'Home Loan Extra Payments'!$D$12,0),0)+(IF('Home Loan Extra Payments'!$H$12&gt;0,IF('Home Loan Extra Payments'!$H$13&gt;0,IF('Home Loan Extra Payments'!$H$13=$A130,'Home Loan Extra Payments'!$H$12,0),0),0)))</f>
        <v>1000</v>
      </c>
    </row>
    <row r="131" spans="1:10" s="2" customFormat="1" ht="9.9499999999999993" customHeight="1" x14ac:dyDescent="0.2">
      <c r="A131" s="19">
        <v>130</v>
      </c>
      <c r="B131" s="20">
        <f t="shared" ref="B131:B194" si="13">$H130</f>
        <v>359253.66451583453</v>
      </c>
      <c r="C131" s="20">
        <f>IF($H130=0,0,IF($H130&lt;$C130,$H130+$D131,PMT('Home Loan Extra Payments'!$D$9/12,'Home Loan Extra Payments'!$D$10,-'Home Loan Extra Payments'!$D$8,0,0)))</f>
        <v>8678.23233365534</v>
      </c>
      <c r="D131" s="15">
        <f>$B131*('Home Loan Extra Payments'!$D$9/12)</f>
        <v>2544.7134569871614</v>
      </c>
      <c r="E131" s="20"/>
      <c r="F131" s="20">
        <f t="shared" si="10"/>
        <v>6133.5188766681786</v>
      </c>
      <c r="G131" s="20">
        <f t="shared" ref="G131:G194" si="14">IF(OR($H130=($J131+$C131),($J131+$C131)&gt;$H130),0,$J131)</f>
        <v>1000</v>
      </c>
      <c r="H131" s="20">
        <f t="shared" si="11"/>
        <v>352120.14563916635</v>
      </c>
      <c r="I131" s="16">
        <f t="shared" si="12"/>
        <v>0.35212014563916633</v>
      </c>
      <c r="J131" s="2">
        <f>(IF('Home Loan Extra Payments'!$D$12&gt;0,IF($A131&gt;='Home Loan Extra Payments'!$D$13,'Home Loan Extra Payments'!$D$12,0),0)+(IF('Home Loan Extra Payments'!$H$12&gt;0,IF('Home Loan Extra Payments'!$H$13&gt;0,IF('Home Loan Extra Payments'!$H$13=$A131,'Home Loan Extra Payments'!$H$12,0),0),0)))</f>
        <v>1000</v>
      </c>
    </row>
    <row r="132" spans="1:10" s="2" customFormat="1" ht="9.9499999999999993" customHeight="1" x14ac:dyDescent="0.2">
      <c r="A132" s="19">
        <v>131</v>
      </c>
      <c r="B132" s="20">
        <f t="shared" si="13"/>
        <v>352120.14563916635</v>
      </c>
      <c r="C132" s="20">
        <f>IF($H131=0,0,IF($H131&lt;$C131,$H131+$D132,PMT('Home Loan Extra Payments'!$D$9/12,'Home Loan Extra Payments'!$D$10,-'Home Loan Extra Payments'!$D$8,0,0)))</f>
        <v>8678.23233365534</v>
      </c>
      <c r="D132" s="15">
        <f>$B132*('Home Loan Extra Payments'!$D$9/12)</f>
        <v>2494.1843649440953</v>
      </c>
      <c r="E132" s="20"/>
      <c r="F132" s="20">
        <f t="shared" si="10"/>
        <v>6184.0479687112447</v>
      </c>
      <c r="G132" s="20">
        <f t="shared" si="14"/>
        <v>1000</v>
      </c>
      <c r="H132" s="20">
        <f t="shared" si="11"/>
        <v>344936.09767045511</v>
      </c>
      <c r="I132" s="16">
        <f t="shared" si="12"/>
        <v>0.34493609767045513</v>
      </c>
      <c r="J132" s="2">
        <f>(IF('Home Loan Extra Payments'!$D$12&gt;0,IF($A132&gt;='Home Loan Extra Payments'!$D$13,'Home Loan Extra Payments'!$D$12,0),0)+(IF('Home Loan Extra Payments'!$H$12&gt;0,IF('Home Loan Extra Payments'!$H$13&gt;0,IF('Home Loan Extra Payments'!$H$13=$A132,'Home Loan Extra Payments'!$H$12,0),0),0)))</f>
        <v>1000</v>
      </c>
    </row>
    <row r="133" spans="1:10" s="2" customFormat="1" ht="9.9499999999999993" customHeight="1" x14ac:dyDescent="0.2">
      <c r="A133" s="19">
        <v>132</v>
      </c>
      <c r="B133" s="20">
        <f t="shared" si="13"/>
        <v>344936.09767045511</v>
      </c>
      <c r="C133" s="20">
        <f>IF($H132=0,0,IF($H132&lt;$C132,$H132+$D133,PMT('Home Loan Extra Payments'!$D$9/12,'Home Loan Extra Payments'!$D$10,-'Home Loan Extra Payments'!$D$8,0,0)))</f>
        <v>8678.23233365534</v>
      </c>
      <c r="D133" s="15">
        <f>$B133*('Home Loan Extra Payments'!$D$9/12)</f>
        <v>2443.2973584990573</v>
      </c>
      <c r="E133" s="20"/>
      <c r="F133" s="20">
        <f t="shared" si="10"/>
        <v>6234.9349751562822</v>
      </c>
      <c r="G133" s="20">
        <f t="shared" si="14"/>
        <v>1000</v>
      </c>
      <c r="H133" s="20">
        <f t="shared" si="11"/>
        <v>337701.16269529884</v>
      </c>
      <c r="I133" s="16">
        <f t="shared" si="12"/>
        <v>0.33770116269529882</v>
      </c>
      <c r="J133" s="2">
        <f>(IF('Home Loan Extra Payments'!$D$12&gt;0,IF($A133&gt;='Home Loan Extra Payments'!$D$13,'Home Loan Extra Payments'!$D$12,0),0)+(IF('Home Loan Extra Payments'!$H$12&gt;0,IF('Home Loan Extra Payments'!$H$13&gt;0,IF('Home Loan Extra Payments'!$H$13=$A133,'Home Loan Extra Payments'!$H$12,0),0),0)))</f>
        <v>1000</v>
      </c>
    </row>
    <row r="134" spans="1:10" s="2" customFormat="1" ht="9.9499999999999993" customHeight="1" x14ac:dyDescent="0.2">
      <c r="A134" s="19">
        <v>133</v>
      </c>
      <c r="B134" s="20">
        <f t="shared" si="13"/>
        <v>337701.16269529884</v>
      </c>
      <c r="C134" s="20">
        <f>IF($H133=0,0,IF($H133&lt;$C133,$H133+$D134,PMT('Home Loan Extra Payments'!$D$9/12,'Home Loan Extra Payments'!$D$10,-'Home Loan Extra Payments'!$D$8,0,0)))</f>
        <v>8678.23233365534</v>
      </c>
      <c r="D134" s="15">
        <f>$B134*('Home Loan Extra Payments'!$D$9/12)</f>
        <v>2392.0499024250335</v>
      </c>
      <c r="E134" s="20"/>
      <c r="F134" s="20">
        <f t="shared" si="10"/>
        <v>6286.182431230307</v>
      </c>
      <c r="G134" s="20">
        <f t="shared" si="14"/>
        <v>1000</v>
      </c>
      <c r="H134" s="20">
        <f t="shared" si="11"/>
        <v>330414.98026406852</v>
      </c>
      <c r="I134" s="16">
        <f t="shared" si="12"/>
        <v>0.33041498026406851</v>
      </c>
      <c r="J134" s="2">
        <f>(IF('Home Loan Extra Payments'!$D$12&gt;0,IF($A134&gt;='Home Loan Extra Payments'!$D$13,'Home Loan Extra Payments'!$D$12,0),0)+(IF('Home Loan Extra Payments'!$H$12&gt;0,IF('Home Loan Extra Payments'!$H$13&gt;0,IF('Home Loan Extra Payments'!$H$13=$A134,'Home Loan Extra Payments'!$H$12,0),0),0)))</f>
        <v>1000</v>
      </c>
    </row>
    <row r="135" spans="1:10" s="2" customFormat="1" ht="9.9499999999999993" customHeight="1" x14ac:dyDescent="0.2">
      <c r="A135" s="19">
        <v>134</v>
      </c>
      <c r="B135" s="20">
        <f t="shared" si="13"/>
        <v>330414.98026406852</v>
      </c>
      <c r="C135" s="20">
        <f>IF($H134=0,0,IF($H134&lt;$C134,$H134+$D135,PMT('Home Loan Extra Payments'!$D$9/12,'Home Loan Extra Payments'!$D$10,-'Home Loan Extra Payments'!$D$8,0,0)))</f>
        <v>8678.23233365534</v>
      </c>
      <c r="D135" s="15">
        <f>$B135*('Home Loan Extra Payments'!$D$9/12)</f>
        <v>2340.4394435371523</v>
      </c>
      <c r="E135" s="20"/>
      <c r="F135" s="20">
        <f t="shared" si="10"/>
        <v>6337.7928901181876</v>
      </c>
      <c r="G135" s="20">
        <f t="shared" si="14"/>
        <v>1000</v>
      </c>
      <c r="H135" s="20">
        <f t="shared" si="11"/>
        <v>323077.18737395032</v>
      </c>
      <c r="I135" s="16">
        <f t="shared" si="12"/>
        <v>0.3230771873739503</v>
      </c>
      <c r="J135" s="2">
        <f>(IF('Home Loan Extra Payments'!$D$12&gt;0,IF($A135&gt;='Home Loan Extra Payments'!$D$13,'Home Loan Extra Payments'!$D$12,0),0)+(IF('Home Loan Extra Payments'!$H$12&gt;0,IF('Home Loan Extra Payments'!$H$13&gt;0,IF('Home Loan Extra Payments'!$H$13=$A135,'Home Loan Extra Payments'!$H$12,0),0),0)))</f>
        <v>1000</v>
      </c>
    </row>
    <row r="136" spans="1:10" s="2" customFormat="1" ht="9.9499999999999993" customHeight="1" x14ac:dyDescent="0.2">
      <c r="A136" s="19">
        <v>135</v>
      </c>
      <c r="B136" s="20">
        <f t="shared" si="13"/>
        <v>323077.18737395032</v>
      </c>
      <c r="C136" s="20">
        <f>IF($H135=0,0,IF($H135&lt;$C135,$H135+$D136,PMT('Home Loan Extra Payments'!$D$9/12,'Home Loan Extra Payments'!$D$10,-'Home Loan Extra Payments'!$D$8,0,0)))</f>
        <v>8678.23233365534</v>
      </c>
      <c r="D136" s="15">
        <f>$B136*('Home Loan Extra Payments'!$D$9/12)</f>
        <v>2288.4634105654818</v>
      </c>
      <c r="E136" s="20"/>
      <c r="F136" s="20">
        <f t="shared" si="10"/>
        <v>6389.7689230898577</v>
      </c>
      <c r="G136" s="20">
        <f t="shared" si="14"/>
        <v>1000</v>
      </c>
      <c r="H136" s="20">
        <f t="shared" si="11"/>
        <v>315687.41845086048</v>
      </c>
      <c r="I136" s="16">
        <f t="shared" si="12"/>
        <v>0.31568741845086046</v>
      </c>
      <c r="J136" s="2">
        <f>(IF('Home Loan Extra Payments'!$D$12&gt;0,IF($A136&gt;='Home Loan Extra Payments'!$D$13,'Home Loan Extra Payments'!$D$12,0),0)+(IF('Home Loan Extra Payments'!$H$12&gt;0,IF('Home Loan Extra Payments'!$H$13&gt;0,IF('Home Loan Extra Payments'!$H$13=$A136,'Home Loan Extra Payments'!$H$12,0),0),0)))</f>
        <v>1000</v>
      </c>
    </row>
    <row r="137" spans="1:10" s="2" customFormat="1" ht="9.9499999999999993" customHeight="1" x14ac:dyDescent="0.2">
      <c r="A137" s="19">
        <v>136</v>
      </c>
      <c r="B137" s="20">
        <f t="shared" si="13"/>
        <v>315687.41845086048</v>
      </c>
      <c r="C137" s="20">
        <f>IF($H136=0,0,IF($H136&lt;$C136,$H136+$D137,PMT('Home Loan Extra Payments'!$D$9/12,'Home Loan Extra Payments'!$D$10,-'Home Loan Extra Payments'!$D$8,0,0)))</f>
        <v>8678.23233365534</v>
      </c>
      <c r="D137" s="15">
        <f>$B137*('Home Loan Extra Payments'!$D$9/12)</f>
        <v>2236.1192140269286</v>
      </c>
      <c r="E137" s="20"/>
      <c r="F137" s="20">
        <f t="shared" si="10"/>
        <v>6442.1131196284114</v>
      </c>
      <c r="G137" s="20">
        <f t="shared" si="14"/>
        <v>1000</v>
      </c>
      <c r="H137" s="20">
        <f t="shared" si="11"/>
        <v>308245.30533123208</v>
      </c>
      <c r="I137" s="16">
        <f t="shared" si="12"/>
        <v>0.30824530533123207</v>
      </c>
      <c r="J137" s="2">
        <f>(IF('Home Loan Extra Payments'!$D$12&gt;0,IF($A137&gt;='Home Loan Extra Payments'!$D$13,'Home Loan Extra Payments'!$D$12,0),0)+(IF('Home Loan Extra Payments'!$H$12&gt;0,IF('Home Loan Extra Payments'!$H$13&gt;0,IF('Home Loan Extra Payments'!$H$13=$A137,'Home Loan Extra Payments'!$H$12,0),0),0)))</f>
        <v>1000</v>
      </c>
    </row>
    <row r="138" spans="1:10" s="2" customFormat="1" ht="9.9499999999999993" customHeight="1" x14ac:dyDescent="0.2">
      <c r="A138" s="19">
        <v>137</v>
      </c>
      <c r="B138" s="20">
        <f t="shared" si="13"/>
        <v>308245.30533123208</v>
      </c>
      <c r="C138" s="20">
        <f>IF($H137=0,0,IF($H137&lt;$C137,$H137+$D138,PMT('Home Loan Extra Payments'!$D$9/12,'Home Loan Extra Payments'!$D$10,-'Home Loan Extra Payments'!$D$8,0,0)))</f>
        <v>8678.23233365534</v>
      </c>
      <c r="D138" s="15">
        <f>$B138*('Home Loan Extra Payments'!$D$9/12)</f>
        <v>2183.4042460962273</v>
      </c>
      <c r="E138" s="20"/>
      <c r="F138" s="20">
        <f t="shared" si="10"/>
        <v>6494.8280875591126</v>
      </c>
      <c r="G138" s="20">
        <f t="shared" si="14"/>
        <v>1000</v>
      </c>
      <c r="H138" s="20">
        <f t="shared" si="11"/>
        <v>300750.477243673</v>
      </c>
      <c r="I138" s="16">
        <f t="shared" si="12"/>
        <v>0.30075047724367299</v>
      </c>
      <c r="J138" s="2">
        <f>(IF('Home Loan Extra Payments'!$D$12&gt;0,IF($A138&gt;='Home Loan Extra Payments'!$D$13,'Home Loan Extra Payments'!$D$12,0),0)+(IF('Home Loan Extra Payments'!$H$12&gt;0,IF('Home Loan Extra Payments'!$H$13&gt;0,IF('Home Loan Extra Payments'!$H$13=$A138,'Home Loan Extra Payments'!$H$12,0),0),0)))</f>
        <v>1000</v>
      </c>
    </row>
    <row r="139" spans="1:10" s="2" customFormat="1" ht="9.9499999999999993" customHeight="1" x14ac:dyDescent="0.2">
      <c r="A139" s="19">
        <v>138</v>
      </c>
      <c r="B139" s="20">
        <f t="shared" si="13"/>
        <v>300750.477243673</v>
      </c>
      <c r="C139" s="20">
        <f>IF($H138=0,0,IF($H138&lt;$C138,$H138+$D139,PMT('Home Loan Extra Payments'!$D$9/12,'Home Loan Extra Payments'!$D$10,-'Home Loan Extra Payments'!$D$8,0,0)))</f>
        <v>8678.23233365534</v>
      </c>
      <c r="D139" s="15">
        <f>$B139*('Home Loan Extra Payments'!$D$9/12)</f>
        <v>2130.3158804760174</v>
      </c>
      <c r="E139" s="20"/>
      <c r="F139" s="20">
        <f t="shared" si="10"/>
        <v>6547.9164531793231</v>
      </c>
      <c r="G139" s="20">
        <f t="shared" si="14"/>
        <v>1000</v>
      </c>
      <c r="H139" s="20">
        <f t="shared" si="11"/>
        <v>293202.56079049368</v>
      </c>
      <c r="I139" s="16">
        <f t="shared" si="12"/>
        <v>0.29320256079049367</v>
      </c>
      <c r="J139" s="2">
        <f>(IF('Home Loan Extra Payments'!$D$12&gt;0,IF($A139&gt;='Home Loan Extra Payments'!$D$13,'Home Loan Extra Payments'!$D$12,0),0)+(IF('Home Loan Extra Payments'!$H$12&gt;0,IF('Home Loan Extra Payments'!$H$13&gt;0,IF('Home Loan Extra Payments'!$H$13=$A139,'Home Loan Extra Payments'!$H$12,0),0),0)))</f>
        <v>1000</v>
      </c>
    </row>
    <row r="140" spans="1:10" s="2" customFormat="1" ht="9.9499999999999993" customHeight="1" x14ac:dyDescent="0.2">
      <c r="A140" s="19">
        <v>139</v>
      </c>
      <c r="B140" s="20">
        <f t="shared" si="13"/>
        <v>293202.56079049368</v>
      </c>
      <c r="C140" s="20">
        <f>IF($H139=0,0,IF($H139&lt;$C139,$H139+$D140,PMT('Home Loan Extra Payments'!$D$9/12,'Home Loan Extra Payments'!$D$10,-'Home Loan Extra Payments'!$D$8,0,0)))</f>
        <v>8678.23233365534</v>
      </c>
      <c r="D140" s="15">
        <f>$B140*('Home Loan Extra Payments'!$D$9/12)</f>
        <v>2076.851472265997</v>
      </c>
      <c r="E140" s="20"/>
      <c r="F140" s="20">
        <f t="shared" si="10"/>
        <v>6601.3808613893434</v>
      </c>
      <c r="G140" s="20">
        <f t="shared" si="14"/>
        <v>1000</v>
      </c>
      <c r="H140" s="20">
        <f t="shared" si="11"/>
        <v>285601.17992910434</v>
      </c>
      <c r="I140" s="16">
        <f t="shared" si="12"/>
        <v>0.28560117992910433</v>
      </c>
      <c r="J140" s="2">
        <f>(IF('Home Loan Extra Payments'!$D$12&gt;0,IF($A140&gt;='Home Loan Extra Payments'!$D$13,'Home Loan Extra Payments'!$D$12,0),0)+(IF('Home Loan Extra Payments'!$H$12&gt;0,IF('Home Loan Extra Payments'!$H$13&gt;0,IF('Home Loan Extra Payments'!$H$13=$A140,'Home Loan Extra Payments'!$H$12,0),0),0)))</f>
        <v>1000</v>
      </c>
    </row>
    <row r="141" spans="1:10" s="2" customFormat="1" ht="9.9499999999999993" customHeight="1" x14ac:dyDescent="0.2">
      <c r="A141" s="19">
        <v>140</v>
      </c>
      <c r="B141" s="20">
        <f t="shared" si="13"/>
        <v>285601.17992910434</v>
      </c>
      <c r="C141" s="20">
        <f>IF($H140=0,0,IF($H140&lt;$C140,$H140+$D141,PMT('Home Loan Extra Payments'!$D$9/12,'Home Loan Extra Payments'!$D$10,-'Home Loan Extra Payments'!$D$8,0,0)))</f>
        <v>8678.23233365534</v>
      </c>
      <c r="D141" s="15">
        <f>$B141*('Home Loan Extra Payments'!$D$9/12)</f>
        <v>2023.008357831156</v>
      </c>
      <c r="E141" s="20"/>
      <c r="F141" s="20">
        <f t="shared" si="10"/>
        <v>6655.223975824184</v>
      </c>
      <c r="G141" s="20">
        <f t="shared" si="14"/>
        <v>1000</v>
      </c>
      <c r="H141" s="20">
        <f t="shared" si="11"/>
        <v>277945.95595328015</v>
      </c>
      <c r="I141" s="16">
        <f t="shared" si="12"/>
        <v>0.27794595595328014</v>
      </c>
      <c r="J141" s="2">
        <f>(IF('Home Loan Extra Payments'!$D$12&gt;0,IF($A141&gt;='Home Loan Extra Payments'!$D$13,'Home Loan Extra Payments'!$D$12,0),0)+(IF('Home Loan Extra Payments'!$H$12&gt;0,IF('Home Loan Extra Payments'!$H$13&gt;0,IF('Home Loan Extra Payments'!$H$13=$A141,'Home Loan Extra Payments'!$H$12,0),0),0)))</f>
        <v>1000</v>
      </c>
    </row>
    <row r="142" spans="1:10" s="2" customFormat="1" ht="9.9499999999999993" customHeight="1" x14ac:dyDescent="0.2">
      <c r="A142" s="19">
        <v>141</v>
      </c>
      <c r="B142" s="20">
        <f t="shared" si="13"/>
        <v>277945.95595328015</v>
      </c>
      <c r="C142" s="20">
        <f>IF($H141=0,0,IF($H141&lt;$C141,$H141+$D142,PMT('Home Loan Extra Payments'!$D$9/12,'Home Loan Extra Payments'!$D$10,-'Home Loan Extra Payments'!$D$8,0,0)))</f>
        <v>8678.23233365534</v>
      </c>
      <c r="D142" s="15">
        <f>$B142*('Home Loan Extra Payments'!$D$9/12)</f>
        <v>1968.783854669068</v>
      </c>
      <c r="E142" s="20"/>
      <c r="F142" s="20">
        <f t="shared" si="10"/>
        <v>6709.4484789862718</v>
      </c>
      <c r="G142" s="20">
        <f t="shared" si="14"/>
        <v>1000</v>
      </c>
      <c r="H142" s="20">
        <f t="shared" si="11"/>
        <v>270236.50747429387</v>
      </c>
      <c r="I142" s="16">
        <f t="shared" si="12"/>
        <v>0.2702365074742939</v>
      </c>
      <c r="J142" s="2">
        <f>(IF('Home Loan Extra Payments'!$D$12&gt;0,IF($A142&gt;='Home Loan Extra Payments'!$D$13,'Home Loan Extra Payments'!$D$12,0),0)+(IF('Home Loan Extra Payments'!$H$12&gt;0,IF('Home Loan Extra Payments'!$H$13&gt;0,IF('Home Loan Extra Payments'!$H$13=$A142,'Home Loan Extra Payments'!$H$12,0),0),0)))</f>
        <v>1000</v>
      </c>
    </row>
    <row r="143" spans="1:10" s="2" customFormat="1" ht="9.9499999999999993" customHeight="1" x14ac:dyDescent="0.2">
      <c r="A143" s="19">
        <v>142</v>
      </c>
      <c r="B143" s="20">
        <f t="shared" si="13"/>
        <v>270236.50747429387</v>
      </c>
      <c r="C143" s="20">
        <f>IF($H142=0,0,IF($H142&lt;$C142,$H142+$D143,PMT('Home Loan Extra Payments'!$D$9/12,'Home Loan Extra Payments'!$D$10,-'Home Loan Extra Payments'!$D$8,0,0)))</f>
        <v>8678.23233365534</v>
      </c>
      <c r="D143" s="15">
        <f>$B143*('Home Loan Extra Payments'!$D$9/12)</f>
        <v>1914.1752612762484</v>
      </c>
      <c r="E143" s="20"/>
      <c r="F143" s="20">
        <f t="shared" si="10"/>
        <v>6764.0570723790916</v>
      </c>
      <c r="G143" s="20">
        <f t="shared" si="14"/>
        <v>1000</v>
      </c>
      <c r="H143" s="20">
        <f t="shared" si="11"/>
        <v>262472.45040191477</v>
      </c>
      <c r="I143" s="16">
        <f t="shared" si="12"/>
        <v>0.26247245040191475</v>
      </c>
      <c r="J143" s="2">
        <f>(IF('Home Loan Extra Payments'!$D$12&gt;0,IF($A143&gt;='Home Loan Extra Payments'!$D$13,'Home Loan Extra Payments'!$D$12,0),0)+(IF('Home Loan Extra Payments'!$H$12&gt;0,IF('Home Loan Extra Payments'!$H$13&gt;0,IF('Home Loan Extra Payments'!$H$13=$A143,'Home Loan Extra Payments'!$H$12,0),0),0)))</f>
        <v>1000</v>
      </c>
    </row>
    <row r="144" spans="1:10" s="2" customFormat="1" ht="9.9499999999999993" customHeight="1" x14ac:dyDescent="0.2">
      <c r="A144" s="19">
        <v>143</v>
      </c>
      <c r="B144" s="20">
        <f t="shared" si="13"/>
        <v>262472.45040191477</v>
      </c>
      <c r="C144" s="20">
        <f>IF($H143=0,0,IF($H143&lt;$C143,$H143+$D144,PMT('Home Loan Extra Payments'!$D$9/12,'Home Loan Extra Payments'!$D$10,-'Home Loan Extra Payments'!$D$8,0,0)))</f>
        <v>8678.23233365534</v>
      </c>
      <c r="D144" s="15">
        <f>$B144*('Home Loan Extra Payments'!$D$9/12)</f>
        <v>1859.1798570135632</v>
      </c>
      <c r="E144" s="20"/>
      <c r="F144" s="20">
        <f t="shared" si="10"/>
        <v>6819.0524766417766</v>
      </c>
      <c r="G144" s="20">
        <f t="shared" si="14"/>
        <v>1000</v>
      </c>
      <c r="H144" s="20">
        <f t="shared" si="11"/>
        <v>254653.39792527299</v>
      </c>
      <c r="I144" s="16">
        <f t="shared" si="12"/>
        <v>0.25465339792527297</v>
      </c>
      <c r="J144" s="2">
        <f>(IF('Home Loan Extra Payments'!$D$12&gt;0,IF($A144&gt;='Home Loan Extra Payments'!$D$13,'Home Loan Extra Payments'!$D$12,0),0)+(IF('Home Loan Extra Payments'!$H$12&gt;0,IF('Home Loan Extra Payments'!$H$13&gt;0,IF('Home Loan Extra Payments'!$H$13=$A144,'Home Loan Extra Payments'!$H$12,0),0),0)))</f>
        <v>1000</v>
      </c>
    </row>
    <row r="145" spans="1:10" s="2" customFormat="1" ht="9.9499999999999993" customHeight="1" x14ac:dyDescent="0.2">
      <c r="A145" s="19">
        <v>144</v>
      </c>
      <c r="B145" s="20">
        <f t="shared" si="13"/>
        <v>254653.39792527299</v>
      </c>
      <c r="C145" s="20">
        <f>IF($H144=0,0,IF($H144&lt;$C144,$H144+$D145,PMT('Home Loan Extra Payments'!$D$9/12,'Home Loan Extra Payments'!$D$10,-'Home Loan Extra Payments'!$D$8,0,0)))</f>
        <v>8678.23233365534</v>
      </c>
      <c r="D145" s="15">
        <f>$B145*('Home Loan Extra Payments'!$D$9/12)</f>
        <v>1803.7949019706839</v>
      </c>
      <c r="E145" s="20"/>
      <c r="F145" s="20">
        <f t="shared" si="10"/>
        <v>6874.4374316846561</v>
      </c>
      <c r="G145" s="20">
        <f t="shared" si="14"/>
        <v>1000</v>
      </c>
      <c r="H145" s="20">
        <f t="shared" si="11"/>
        <v>246778.96049358833</v>
      </c>
      <c r="I145" s="16">
        <f t="shared" si="12"/>
        <v>0.24677896049358833</v>
      </c>
      <c r="J145" s="2">
        <f>(IF('Home Loan Extra Payments'!$D$12&gt;0,IF($A145&gt;='Home Loan Extra Payments'!$D$13,'Home Loan Extra Payments'!$D$12,0),0)+(IF('Home Loan Extra Payments'!$H$12&gt;0,IF('Home Loan Extra Payments'!$H$13&gt;0,IF('Home Loan Extra Payments'!$H$13=$A145,'Home Loan Extra Payments'!$H$12,0),0),0)))</f>
        <v>1000</v>
      </c>
    </row>
    <row r="146" spans="1:10" s="2" customFormat="1" ht="9.9499999999999993" customHeight="1" x14ac:dyDescent="0.2">
      <c r="A146" s="19">
        <v>145</v>
      </c>
      <c r="B146" s="20">
        <f t="shared" si="13"/>
        <v>246778.96049358833</v>
      </c>
      <c r="C146" s="20">
        <f>IF($H145=0,0,IF($H145&lt;$C145,$H145+$D146,PMT('Home Loan Extra Payments'!$D$9/12,'Home Loan Extra Payments'!$D$10,-'Home Loan Extra Payments'!$D$8,0,0)))</f>
        <v>8678.23233365534</v>
      </c>
      <c r="D146" s="15">
        <f>$B146*('Home Loan Extra Payments'!$D$9/12)</f>
        <v>1748.017636829584</v>
      </c>
      <c r="E146" s="20"/>
      <c r="F146" s="20">
        <f t="shared" si="10"/>
        <v>6930.2146968257557</v>
      </c>
      <c r="G146" s="20">
        <f t="shared" si="14"/>
        <v>1000</v>
      </c>
      <c r="H146" s="20">
        <f t="shared" si="11"/>
        <v>238848.74579676258</v>
      </c>
      <c r="I146" s="16">
        <f t="shared" si="12"/>
        <v>0.23884874579676257</v>
      </c>
      <c r="J146" s="2">
        <f>(IF('Home Loan Extra Payments'!$D$12&gt;0,IF($A146&gt;='Home Loan Extra Payments'!$D$13,'Home Loan Extra Payments'!$D$12,0),0)+(IF('Home Loan Extra Payments'!$H$12&gt;0,IF('Home Loan Extra Payments'!$H$13&gt;0,IF('Home Loan Extra Payments'!$H$13=$A146,'Home Loan Extra Payments'!$H$12,0),0),0)))</f>
        <v>1000</v>
      </c>
    </row>
    <row r="147" spans="1:10" s="2" customFormat="1" ht="9.9499999999999993" customHeight="1" x14ac:dyDescent="0.2">
      <c r="A147" s="19">
        <v>146</v>
      </c>
      <c r="B147" s="20">
        <f t="shared" si="13"/>
        <v>238848.74579676258</v>
      </c>
      <c r="C147" s="20">
        <f>IF($H146=0,0,IF($H146&lt;$C146,$H146+$D147,PMT('Home Loan Extra Payments'!$D$9/12,'Home Loan Extra Payments'!$D$10,-'Home Loan Extra Payments'!$D$8,0,0)))</f>
        <v>8678.23233365534</v>
      </c>
      <c r="D147" s="15">
        <f>$B147*('Home Loan Extra Payments'!$D$9/12)</f>
        <v>1691.8452827270685</v>
      </c>
      <c r="E147" s="20"/>
      <c r="F147" s="20">
        <f t="shared" si="10"/>
        <v>6986.3870509282715</v>
      </c>
      <c r="G147" s="20">
        <f t="shared" si="14"/>
        <v>1000</v>
      </c>
      <c r="H147" s="20">
        <f t="shared" si="11"/>
        <v>230862.35874583432</v>
      </c>
      <c r="I147" s="16">
        <f t="shared" si="12"/>
        <v>0.23086235874583433</v>
      </c>
      <c r="J147" s="2">
        <f>(IF('Home Loan Extra Payments'!$D$12&gt;0,IF($A147&gt;='Home Loan Extra Payments'!$D$13,'Home Loan Extra Payments'!$D$12,0),0)+(IF('Home Loan Extra Payments'!$H$12&gt;0,IF('Home Loan Extra Payments'!$H$13&gt;0,IF('Home Loan Extra Payments'!$H$13=$A147,'Home Loan Extra Payments'!$H$12,0),0),0)))</f>
        <v>1000</v>
      </c>
    </row>
    <row r="148" spans="1:10" s="2" customFormat="1" ht="9.9499999999999993" customHeight="1" x14ac:dyDescent="0.2">
      <c r="A148" s="19">
        <v>147</v>
      </c>
      <c r="B148" s="20">
        <f t="shared" si="13"/>
        <v>230862.35874583432</v>
      </c>
      <c r="C148" s="20">
        <f>IF($H147=0,0,IF($H147&lt;$C147,$H147+$D148,PMT('Home Loan Extra Payments'!$D$9/12,'Home Loan Extra Payments'!$D$10,-'Home Loan Extra Payments'!$D$8,0,0)))</f>
        <v>8678.23233365534</v>
      </c>
      <c r="D148" s="15">
        <f>$B148*('Home Loan Extra Payments'!$D$9/12)</f>
        <v>1635.2750411163265</v>
      </c>
      <c r="E148" s="20"/>
      <c r="F148" s="20">
        <f t="shared" si="10"/>
        <v>7042.957292539013</v>
      </c>
      <c r="G148" s="20">
        <f t="shared" si="14"/>
        <v>1000</v>
      </c>
      <c r="H148" s="20">
        <f t="shared" si="11"/>
        <v>222819.40145329532</v>
      </c>
      <c r="I148" s="16">
        <f t="shared" si="12"/>
        <v>0.22281940145329532</v>
      </c>
      <c r="J148" s="2">
        <f>(IF('Home Loan Extra Payments'!$D$12&gt;0,IF($A148&gt;='Home Loan Extra Payments'!$D$13,'Home Loan Extra Payments'!$D$12,0),0)+(IF('Home Loan Extra Payments'!$H$12&gt;0,IF('Home Loan Extra Payments'!$H$13&gt;0,IF('Home Loan Extra Payments'!$H$13=$A148,'Home Loan Extra Payments'!$H$12,0),0),0)))</f>
        <v>1000</v>
      </c>
    </row>
    <row r="149" spans="1:10" s="2" customFormat="1" ht="9.9499999999999993" customHeight="1" x14ac:dyDescent="0.2">
      <c r="A149" s="19">
        <v>148</v>
      </c>
      <c r="B149" s="20">
        <f t="shared" si="13"/>
        <v>222819.40145329532</v>
      </c>
      <c r="C149" s="20">
        <f>IF($H148=0,0,IF($H148&lt;$C148,$H148+$D149,PMT('Home Loan Extra Payments'!$D$9/12,'Home Loan Extra Payments'!$D$10,-'Home Loan Extra Payments'!$D$8,0,0)))</f>
        <v>8678.23233365534</v>
      </c>
      <c r="D149" s="15">
        <f>$B149*('Home Loan Extra Payments'!$D$9/12)</f>
        <v>1578.3040936275086</v>
      </c>
      <c r="E149" s="20"/>
      <c r="F149" s="20">
        <f t="shared" si="10"/>
        <v>7099.9282400278316</v>
      </c>
      <c r="G149" s="20">
        <f t="shared" si="14"/>
        <v>1000</v>
      </c>
      <c r="H149" s="20">
        <f t="shared" si="11"/>
        <v>214719.47321326748</v>
      </c>
      <c r="I149" s="16">
        <f t="shared" si="12"/>
        <v>0.21471947321326748</v>
      </c>
      <c r="J149" s="2">
        <f>(IF('Home Loan Extra Payments'!$D$12&gt;0,IF($A149&gt;='Home Loan Extra Payments'!$D$13,'Home Loan Extra Payments'!$D$12,0),0)+(IF('Home Loan Extra Payments'!$H$12&gt;0,IF('Home Loan Extra Payments'!$H$13&gt;0,IF('Home Loan Extra Payments'!$H$13=$A149,'Home Loan Extra Payments'!$H$12,0),0),0)))</f>
        <v>1000</v>
      </c>
    </row>
    <row r="150" spans="1:10" s="2" customFormat="1" ht="9.9499999999999993" customHeight="1" x14ac:dyDescent="0.2">
      <c r="A150" s="19">
        <v>149</v>
      </c>
      <c r="B150" s="20">
        <f t="shared" si="13"/>
        <v>214719.47321326748</v>
      </c>
      <c r="C150" s="20">
        <f>IF($H149=0,0,IF($H149&lt;$C149,$H149+$D150,PMT('Home Loan Extra Payments'!$D$9/12,'Home Loan Extra Payments'!$D$10,-'Home Loan Extra Payments'!$D$8,0,0)))</f>
        <v>8678.23233365534</v>
      </c>
      <c r="D150" s="15">
        <f>$B150*('Home Loan Extra Payments'!$D$9/12)</f>
        <v>1520.9296019273115</v>
      </c>
      <c r="E150" s="20"/>
      <c r="F150" s="20">
        <f t="shared" si="10"/>
        <v>7157.3027317280284</v>
      </c>
      <c r="G150" s="20">
        <f t="shared" si="14"/>
        <v>1000</v>
      </c>
      <c r="H150" s="20">
        <f t="shared" si="11"/>
        <v>206562.17048153945</v>
      </c>
      <c r="I150" s="16">
        <f t="shared" si="12"/>
        <v>0.20656217048153944</v>
      </c>
      <c r="J150" s="2">
        <f>(IF('Home Loan Extra Payments'!$D$12&gt;0,IF($A150&gt;='Home Loan Extra Payments'!$D$13,'Home Loan Extra Payments'!$D$12,0),0)+(IF('Home Loan Extra Payments'!$H$12&gt;0,IF('Home Loan Extra Payments'!$H$13&gt;0,IF('Home Loan Extra Payments'!$H$13=$A150,'Home Loan Extra Payments'!$H$12,0),0),0)))</f>
        <v>1000</v>
      </c>
    </row>
    <row r="151" spans="1:10" s="2" customFormat="1" ht="9.9499999999999993" customHeight="1" x14ac:dyDescent="0.2">
      <c r="A151" s="19">
        <v>150</v>
      </c>
      <c r="B151" s="20">
        <f t="shared" si="13"/>
        <v>206562.17048153945</v>
      </c>
      <c r="C151" s="20">
        <f>IF($H150=0,0,IF($H150&lt;$C150,$H150+$D151,PMT('Home Loan Extra Payments'!$D$9/12,'Home Loan Extra Payments'!$D$10,-'Home Loan Extra Payments'!$D$8,0,0)))</f>
        <v>8678.23233365534</v>
      </c>
      <c r="D151" s="15">
        <f>$B151*('Home Loan Extra Payments'!$D$9/12)</f>
        <v>1463.1487075775713</v>
      </c>
      <c r="E151" s="20"/>
      <c r="F151" s="20">
        <f t="shared" si="10"/>
        <v>7215.0836260777687</v>
      </c>
      <c r="G151" s="20">
        <f t="shared" si="14"/>
        <v>1000</v>
      </c>
      <c r="H151" s="20">
        <f t="shared" si="11"/>
        <v>198347.08685546168</v>
      </c>
      <c r="I151" s="16">
        <f t="shared" si="12"/>
        <v>0.19834708685546168</v>
      </c>
      <c r="J151" s="2">
        <f>(IF('Home Loan Extra Payments'!$D$12&gt;0,IF($A151&gt;='Home Loan Extra Payments'!$D$13,'Home Loan Extra Payments'!$D$12,0),0)+(IF('Home Loan Extra Payments'!$H$12&gt;0,IF('Home Loan Extra Payments'!$H$13&gt;0,IF('Home Loan Extra Payments'!$H$13=$A151,'Home Loan Extra Payments'!$H$12,0),0),0)))</f>
        <v>1000</v>
      </c>
    </row>
    <row r="152" spans="1:10" s="2" customFormat="1" ht="9.9499999999999993" customHeight="1" x14ac:dyDescent="0.2">
      <c r="A152" s="19">
        <v>151</v>
      </c>
      <c r="B152" s="20">
        <f t="shared" si="13"/>
        <v>198347.08685546168</v>
      </c>
      <c r="C152" s="20">
        <f>IF($H151=0,0,IF($H151&lt;$C151,$H151+$D152,PMT('Home Loan Extra Payments'!$D$9/12,'Home Loan Extra Payments'!$D$10,-'Home Loan Extra Payments'!$D$8,0,0)))</f>
        <v>8678.23233365534</v>
      </c>
      <c r="D152" s="15">
        <f>$B152*('Home Loan Extra Payments'!$D$9/12)</f>
        <v>1404.9585318928537</v>
      </c>
      <c r="E152" s="20"/>
      <c r="F152" s="20">
        <f t="shared" si="10"/>
        <v>7273.2738017624861</v>
      </c>
      <c r="G152" s="20">
        <f t="shared" si="14"/>
        <v>1000</v>
      </c>
      <c r="H152" s="20">
        <f t="shared" si="11"/>
        <v>190073.81305369918</v>
      </c>
      <c r="I152" s="16">
        <f t="shared" si="12"/>
        <v>0.19007381305369919</v>
      </c>
      <c r="J152" s="2">
        <f>(IF('Home Loan Extra Payments'!$D$12&gt;0,IF($A152&gt;='Home Loan Extra Payments'!$D$13,'Home Loan Extra Payments'!$D$12,0),0)+(IF('Home Loan Extra Payments'!$H$12&gt;0,IF('Home Loan Extra Payments'!$H$13&gt;0,IF('Home Loan Extra Payments'!$H$13=$A152,'Home Loan Extra Payments'!$H$12,0),0),0)))</f>
        <v>1000</v>
      </c>
    </row>
    <row r="153" spans="1:10" s="2" customFormat="1" ht="9.9499999999999993" customHeight="1" x14ac:dyDescent="0.2">
      <c r="A153" s="19">
        <v>152</v>
      </c>
      <c r="B153" s="20">
        <f t="shared" si="13"/>
        <v>190073.81305369918</v>
      </c>
      <c r="C153" s="20">
        <f>IF($H152=0,0,IF($H152&lt;$C152,$H152+$D153,PMT('Home Loan Extra Payments'!$D$9/12,'Home Loan Extra Payments'!$D$10,-'Home Loan Extra Payments'!$D$8,0,0)))</f>
        <v>8678.23233365534</v>
      </c>
      <c r="D153" s="15">
        <f>$B153*('Home Loan Extra Payments'!$D$9/12)</f>
        <v>1346.356175797036</v>
      </c>
      <c r="E153" s="20"/>
      <c r="F153" s="20">
        <f t="shared" si="10"/>
        <v>7331.8761578583035</v>
      </c>
      <c r="G153" s="20">
        <f t="shared" si="14"/>
        <v>1000</v>
      </c>
      <c r="H153" s="20">
        <f t="shared" si="11"/>
        <v>181741.93689584089</v>
      </c>
      <c r="I153" s="16">
        <f t="shared" si="12"/>
        <v>0.18174193689584089</v>
      </c>
      <c r="J153" s="2">
        <f>(IF('Home Loan Extra Payments'!$D$12&gt;0,IF($A153&gt;='Home Loan Extra Payments'!$D$13,'Home Loan Extra Payments'!$D$12,0),0)+(IF('Home Loan Extra Payments'!$H$12&gt;0,IF('Home Loan Extra Payments'!$H$13&gt;0,IF('Home Loan Extra Payments'!$H$13=$A153,'Home Loan Extra Payments'!$H$12,0),0),0)))</f>
        <v>1000</v>
      </c>
    </row>
    <row r="154" spans="1:10" s="2" customFormat="1" ht="9.9499999999999993" customHeight="1" x14ac:dyDescent="0.2">
      <c r="A154" s="19">
        <v>153</v>
      </c>
      <c r="B154" s="20">
        <f t="shared" si="13"/>
        <v>181741.93689584089</v>
      </c>
      <c r="C154" s="20">
        <f>IF($H153=0,0,IF($H153&lt;$C153,$H153+$D154,PMT('Home Loan Extra Payments'!$D$9/12,'Home Loan Extra Payments'!$D$10,-'Home Loan Extra Payments'!$D$8,0,0)))</f>
        <v>8678.23233365534</v>
      </c>
      <c r="D154" s="15">
        <f>$B154*('Home Loan Extra Payments'!$D$9/12)</f>
        <v>1287.3387196788731</v>
      </c>
      <c r="E154" s="20"/>
      <c r="F154" s="20">
        <f t="shared" si="10"/>
        <v>7390.8936139764664</v>
      </c>
      <c r="G154" s="20">
        <f t="shared" si="14"/>
        <v>1000</v>
      </c>
      <c r="H154" s="20">
        <f t="shared" si="11"/>
        <v>173351.04328186443</v>
      </c>
      <c r="I154" s="16">
        <f t="shared" si="12"/>
        <v>0.17335104328186443</v>
      </c>
      <c r="J154" s="2">
        <f>(IF('Home Loan Extra Payments'!$D$12&gt;0,IF($A154&gt;='Home Loan Extra Payments'!$D$13,'Home Loan Extra Payments'!$D$12,0),0)+(IF('Home Loan Extra Payments'!$H$12&gt;0,IF('Home Loan Extra Payments'!$H$13&gt;0,IF('Home Loan Extra Payments'!$H$13=$A154,'Home Loan Extra Payments'!$H$12,0),0),0)))</f>
        <v>1000</v>
      </c>
    </row>
    <row r="155" spans="1:10" s="2" customFormat="1" ht="9.9499999999999993" customHeight="1" x14ac:dyDescent="0.2">
      <c r="A155" s="19">
        <v>154</v>
      </c>
      <c r="B155" s="20">
        <f t="shared" si="13"/>
        <v>173351.04328186443</v>
      </c>
      <c r="C155" s="20">
        <f>IF($H154=0,0,IF($H154&lt;$C154,$H154+$D155,PMT('Home Loan Extra Payments'!$D$9/12,'Home Loan Extra Payments'!$D$10,-'Home Loan Extra Payments'!$D$8,0,0)))</f>
        <v>8678.23233365534</v>
      </c>
      <c r="D155" s="15">
        <f>$B155*('Home Loan Extra Payments'!$D$9/12)</f>
        <v>1227.9032232465397</v>
      </c>
      <c r="E155" s="20"/>
      <c r="F155" s="20">
        <f t="shared" si="10"/>
        <v>7450.3291104088003</v>
      </c>
      <c r="G155" s="20">
        <f t="shared" si="14"/>
        <v>1000</v>
      </c>
      <c r="H155" s="20">
        <f t="shared" si="11"/>
        <v>164900.71417145562</v>
      </c>
      <c r="I155" s="16">
        <f t="shared" si="12"/>
        <v>0.16490071417145563</v>
      </c>
      <c r="J155" s="2">
        <f>(IF('Home Loan Extra Payments'!$D$12&gt;0,IF($A155&gt;='Home Loan Extra Payments'!$D$13,'Home Loan Extra Payments'!$D$12,0),0)+(IF('Home Loan Extra Payments'!$H$12&gt;0,IF('Home Loan Extra Payments'!$H$13&gt;0,IF('Home Loan Extra Payments'!$H$13=$A155,'Home Loan Extra Payments'!$H$12,0),0),0)))</f>
        <v>1000</v>
      </c>
    </row>
    <row r="156" spans="1:10" s="2" customFormat="1" ht="9.9499999999999993" customHeight="1" x14ac:dyDescent="0.2">
      <c r="A156" s="19">
        <v>155</v>
      </c>
      <c r="B156" s="20">
        <f t="shared" si="13"/>
        <v>164900.71417145562</v>
      </c>
      <c r="C156" s="20">
        <f>IF($H155=0,0,IF($H155&lt;$C155,$H155+$D156,PMT('Home Loan Extra Payments'!$D$9/12,'Home Loan Extra Payments'!$D$10,-'Home Loan Extra Payments'!$D$8,0,0)))</f>
        <v>8678.23233365534</v>
      </c>
      <c r="D156" s="15">
        <f>$B156*('Home Loan Extra Payments'!$D$9/12)</f>
        <v>1168.0467253811441</v>
      </c>
      <c r="E156" s="20"/>
      <c r="F156" s="20">
        <f t="shared" si="10"/>
        <v>7510.1856082741961</v>
      </c>
      <c r="G156" s="20">
        <f t="shared" si="14"/>
        <v>1000</v>
      </c>
      <c r="H156" s="20">
        <f t="shared" si="11"/>
        <v>156390.52856318143</v>
      </c>
      <c r="I156" s="16">
        <f t="shared" si="12"/>
        <v>0.15639052856318145</v>
      </c>
      <c r="J156" s="2">
        <f>(IF('Home Loan Extra Payments'!$D$12&gt;0,IF($A156&gt;='Home Loan Extra Payments'!$D$13,'Home Loan Extra Payments'!$D$12,0),0)+(IF('Home Loan Extra Payments'!$H$12&gt;0,IF('Home Loan Extra Payments'!$H$13&gt;0,IF('Home Loan Extra Payments'!$H$13=$A156,'Home Loan Extra Payments'!$H$12,0),0),0)))</f>
        <v>1000</v>
      </c>
    </row>
    <row r="157" spans="1:10" s="2" customFormat="1" ht="9.9499999999999993" customHeight="1" x14ac:dyDescent="0.2">
      <c r="A157" s="19">
        <v>156</v>
      </c>
      <c r="B157" s="20">
        <f t="shared" si="13"/>
        <v>156390.52856318143</v>
      </c>
      <c r="C157" s="20">
        <f>IF($H156=0,0,IF($H156&lt;$C156,$H156+$D157,PMT('Home Loan Extra Payments'!$D$9/12,'Home Loan Extra Payments'!$D$10,-'Home Loan Extra Payments'!$D$8,0,0)))</f>
        <v>8678.23233365534</v>
      </c>
      <c r="D157" s="15">
        <f>$B157*('Home Loan Extra Payments'!$D$9/12)</f>
        <v>1107.7662439892019</v>
      </c>
      <c r="E157" s="20"/>
      <c r="F157" s="20">
        <f t="shared" si="10"/>
        <v>7570.466089666138</v>
      </c>
      <c r="G157" s="20">
        <f t="shared" si="14"/>
        <v>1000</v>
      </c>
      <c r="H157" s="20">
        <f t="shared" si="11"/>
        <v>147820.06247351528</v>
      </c>
      <c r="I157" s="16">
        <f t="shared" si="12"/>
        <v>0.14782006247351528</v>
      </c>
      <c r="J157" s="2">
        <f>(IF('Home Loan Extra Payments'!$D$12&gt;0,IF($A157&gt;='Home Loan Extra Payments'!$D$13,'Home Loan Extra Payments'!$D$12,0),0)+(IF('Home Loan Extra Payments'!$H$12&gt;0,IF('Home Loan Extra Payments'!$H$13&gt;0,IF('Home Loan Extra Payments'!$H$13=$A157,'Home Loan Extra Payments'!$H$12,0),0),0)))</f>
        <v>1000</v>
      </c>
    </row>
    <row r="158" spans="1:10" s="2" customFormat="1" ht="9.9499999999999993" customHeight="1" x14ac:dyDescent="0.2">
      <c r="A158" s="19">
        <v>157</v>
      </c>
      <c r="B158" s="20">
        <f t="shared" si="13"/>
        <v>147820.06247351528</v>
      </c>
      <c r="C158" s="20">
        <f>IF($H157=0,0,IF($H157&lt;$C157,$H157+$D158,PMT('Home Loan Extra Payments'!$D$9/12,'Home Loan Extra Payments'!$D$10,-'Home Loan Extra Payments'!$D$8,0,0)))</f>
        <v>8678.23233365534</v>
      </c>
      <c r="D158" s="15">
        <f>$B158*('Home Loan Extra Payments'!$D$9/12)</f>
        <v>1047.0587758540667</v>
      </c>
      <c r="E158" s="20"/>
      <c r="F158" s="20">
        <f t="shared" si="10"/>
        <v>7631.1735578012731</v>
      </c>
      <c r="G158" s="20">
        <f t="shared" si="14"/>
        <v>1000</v>
      </c>
      <c r="H158" s="20">
        <f t="shared" si="11"/>
        <v>139188.88891571402</v>
      </c>
      <c r="I158" s="16">
        <f t="shared" si="12"/>
        <v>0.13918888891571402</v>
      </c>
      <c r="J158" s="2">
        <f>(IF('Home Loan Extra Payments'!$D$12&gt;0,IF($A158&gt;='Home Loan Extra Payments'!$D$13,'Home Loan Extra Payments'!$D$12,0),0)+(IF('Home Loan Extra Payments'!$H$12&gt;0,IF('Home Loan Extra Payments'!$H$13&gt;0,IF('Home Loan Extra Payments'!$H$13=$A158,'Home Loan Extra Payments'!$H$12,0),0),0)))</f>
        <v>1000</v>
      </c>
    </row>
    <row r="159" spans="1:10" s="2" customFormat="1" ht="9.9499999999999993" customHeight="1" x14ac:dyDescent="0.2">
      <c r="A159" s="19">
        <v>158</v>
      </c>
      <c r="B159" s="20">
        <f t="shared" si="13"/>
        <v>139188.88891571402</v>
      </c>
      <c r="C159" s="20">
        <f>IF($H158=0,0,IF($H158&lt;$C158,$H158+$D159,PMT('Home Loan Extra Payments'!$D$9/12,'Home Loan Extra Payments'!$D$10,-'Home Loan Extra Payments'!$D$8,0,0)))</f>
        <v>8678.23233365534</v>
      </c>
      <c r="D159" s="15">
        <f>$B159*('Home Loan Extra Payments'!$D$9/12)</f>
        <v>985.92129648630771</v>
      </c>
      <c r="E159" s="20"/>
      <c r="F159" s="20">
        <f t="shared" si="10"/>
        <v>7692.3110371690327</v>
      </c>
      <c r="G159" s="20">
        <f t="shared" si="14"/>
        <v>1000</v>
      </c>
      <c r="H159" s="20">
        <f t="shared" si="11"/>
        <v>130496.57787854498</v>
      </c>
      <c r="I159" s="16">
        <f t="shared" si="12"/>
        <v>0.13049657787854499</v>
      </c>
      <c r="J159" s="2">
        <f>(IF('Home Loan Extra Payments'!$D$12&gt;0,IF($A159&gt;='Home Loan Extra Payments'!$D$13,'Home Loan Extra Payments'!$D$12,0),0)+(IF('Home Loan Extra Payments'!$H$12&gt;0,IF('Home Loan Extra Payments'!$H$13&gt;0,IF('Home Loan Extra Payments'!$H$13=$A159,'Home Loan Extra Payments'!$H$12,0),0),0)))</f>
        <v>1000</v>
      </c>
    </row>
    <row r="160" spans="1:10" s="2" customFormat="1" ht="9.9499999999999993" customHeight="1" x14ac:dyDescent="0.2">
      <c r="A160" s="19">
        <v>159</v>
      </c>
      <c r="B160" s="20">
        <f t="shared" si="13"/>
        <v>130496.57787854498</v>
      </c>
      <c r="C160" s="20">
        <f>IF($H159=0,0,IF($H159&lt;$C159,$H159+$D160,PMT('Home Loan Extra Payments'!$D$9/12,'Home Loan Extra Payments'!$D$10,-'Home Loan Extra Payments'!$D$8,0,0)))</f>
        <v>8678.23233365534</v>
      </c>
      <c r="D160" s="15">
        <f>$B160*('Home Loan Extra Payments'!$D$9/12)</f>
        <v>924.35075997302704</v>
      </c>
      <c r="E160" s="20"/>
      <c r="F160" s="20">
        <f t="shared" si="10"/>
        <v>7753.8815736823126</v>
      </c>
      <c r="G160" s="20">
        <f t="shared" si="14"/>
        <v>1000</v>
      </c>
      <c r="H160" s="20">
        <f t="shared" si="11"/>
        <v>121742.69630486266</v>
      </c>
      <c r="I160" s="16">
        <f t="shared" si="12"/>
        <v>0.12174269630486266</v>
      </c>
      <c r="J160" s="2">
        <f>(IF('Home Loan Extra Payments'!$D$12&gt;0,IF($A160&gt;='Home Loan Extra Payments'!$D$13,'Home Loan Extra Payments'!$D$12,0),0)+(IF('Home Loan Extra Payments'!$H$12&gt;0,IF('Home Loan Extra Payments'!$H$13&gt;0,IF('Home Loan Extra Payments'!$H$13=$A160,'Home Loan Extra Payments'!$H$12,0),0),0)))</f>
        <v>1000</v>
      </c>
    </row>
    <row r="161" spans="1:10" s="2" customFormat="1" ht="9.9499999999999993" customHeight="1" x14ac:dyDescent="0.2">
      <c r="A161" s="19">
        <v>160</v>
      </c>
      <c r="B161" s="20">
        <f t="shared" si="13"/>
        <v>121742.69630486266</v>
      </c>
      <c r="C161" s="20">
        <f>IF($H160=0,0,IF($H160&lt;$C160,$H160+$D161,PMT('Home Loan Extra Payments'!$D$9/12,'Home Loan Extra Payments'!$D$10,-'Home Loan Extra Payments'!$D$8,0,0)))</f>
        <v>8678.23233365534</v>
      </c>
      <c r="D161" s="15">
        <f>$B161*('Home Loan Extra Payments'!$D$9/12)</f>
        <v>862.34409882611055</v>
      </c>
      <c r="E161" s="20"/>
      <c r="F161" s="20">
        <f t="shared" si="10"/>
        <v>7815.8882348292291</v>
      </c>
      <c r="G161" s="20">
        <f t="shared" si="14"/>
        <v>1000</v>
      </c>
      <c r="H161" s="20">
        <f t="shared" si="11"/>
        <v>112926.80807003344</v>
      </c>
      <c r="I161" s="16">
        <f t="shared" si="12"/>
        <v>0.11292680807003344</v>
      </c>
      <c r="J161" s="2">
        <f>(IF('Home Loan Extra Payments'!$D$12&gt;0,IF($A161&gt;='Home Loan Extra Payments'!$D$13,'Home Loan Extra Payments'!$D$12,0),0)+(IF('Home Loan Extra Payments'!$H$12&gt;0,IF('Home Loan Extra Payments'!$H$13&gt;0,IF('Home Loan Extra Payments'!$H$13=$A161,'Home Loan Extra Payments'!$H$12,0),0),0)))</f>
        <v>1000</v>
      </c>
    </row>
    <row r="162" spans="1:10" s="2" customFormat="1" ht="9.9499999999999993" customHeight="1" x14ac:dyDescent="0.2">
      <c r="A162" s="19">
        <v>161</v>
      </c>
      <c r="B162" s="20">
        <f t="shared" si="13"/>
        <v>112926.80807003344</v>
      </c>
      <c r="C162" s="20">
        <f>IF($H161=0,0,IF($H161&lt;$C161,$H161+$D162,PMT('Home Loan Extra Payments'!$D$9/12,'Home Loan Extra Payments'!$D$10,-'Home Loan Extra Payments'!$D$8,0,0)))</f>
        <v>8678.23233365534</v>
      </c>
      <c r="D162" s="15">
        <f>$B162*('Home Loan Extra Payments'!$D$9/12)</f>
        <v>799.89822382940361</v>
      </c>
      <c r="E162" s="20"/>
      <c r="F162" s="20">
        <f t="shared" si="10"/>
        <v>7878.3341098259361</v>
      </c>
      <c r="G162" s="20">
        <f t="shared" si="14"/>
        <v>1000</v>
      </c>
      <c r="H162" s="20">
        <f t="shared" si="11"/>
        <v>104048.4739602075</v>
      </c>
      <c r="I162" s="16">
        <f t="shared" si="12"/>
        <v>0.1040484739602075</v>
      </c>
      <c r="J162" s="2">
        <f>(IF('Home Loan Extra Payments'!$D$12&gt;0,IF($A162&gt;='Home Loan Extra Payments'!$D$13,'Home Loan Extra Payments'!$D$12,0),0)+(IF('Home Loan Extra Payments'!$H$12&gt;0,IF('Home Loan Extra Payments'!$H$13&gt;0,IF('Home Loan Extra Payments'!$H$13=$A162,'Home Loan Extra Payments'!$H$12,0),0),0)))</f>
        <v>1000</v>
      </c>
    </row>
    <row r="163" spans="1:10" s="2" customFormat="1" ht="9.9499999999999993" customHeight="1" x14ac:dyDescent="0.2">
      <c r="A163" s="19">
        <v>162</v>
      </c>
      <c r="B163" s="20">
        <f t="shared" si="13"/>
        <v>104048.4739602075</v>
      </c>
      <c r="C163" s="20">
        <f>IF($H162=0,0,IF($H162&lt;$C162,$H162+$D163,PMT('Home Loan Extra Payments'!$D$9/12,'Home Loan Extra Payments'!$D$10,-'Home Loan Extra Payments'!$D$8,0,0)))</f>
        <v>8678.23233365534</v>
      </c>
      <c r="D163" s="15">
        <f>$B163*('Home Loan Extra Payments'!$D$9/12)</f>
        <v>737.01002388480322</v>
      </c>
      <c r="E163" s="20"/>
      <c r="F163" s="20">
        <f t="shared" si="10"/>
        <v>7941.2223097705364</v>
      </c>
      <c r="G163" s="20">
        <f t="shared" si="14"/>
        <v>1000</v>
      </c>
      <c r="H163" s="20">
        <f t="shared" si="11"/>
        <v>95107.251650436956</v>
      </c>
      <c r="I163" s="16">
        <f t="shared" si="12"/>
        <v>9.5107251650436958E-2</v>
      </c>
      <c r="J163" s="2">
        <f>(IF('Home Loan Extra Payments'!$D$12&gt;0,IF($A163&gt;='Home Loan Extra Payments'!$D$13,'Home Loan Extra Payments'!$D$12,0),0)+(IF('Home Loan Extra Payments'!$H$12&gt;0,IF('Home Loan Extra Payments'!$H$13&gt;0,IF('Home Loan Extra Payments'!$H$13=$A163,'Home Loan Extra Payments'!$H$12,0),0),0)))</f>
        <v>1000</v>
      </c>
    </row>
    <row r="164" spans="1:10" s="2" customFormat="1" ht="9.9499999999999993" customHeight="1" x14ac:dyDescent="0.2">
      <c r="A164" s="19">
        <v>163</v>
      </c>
      <c r="B164" s="20">
        <f t="shared" si="13"/>
        <v>95107.251650436956</v>
      </c>
      <c r="C164" s="20">
        <f>IF($H163=0,0,IF($H163&lt;$C163,$H163+$D164,PMT('Home Loan Extra Payments'!$D$9/12,'Home Loan Extra Payments'!$D$10,-'Home Loan Extra Payments'!$D$8,0,0)))</f>
        <v>8678.23233365534</v>
      </c>
      <c r="D164" s="15">
        <f>$B164*('Home Loan Extra Payments'!$D$9/12)</f>
        <v>673.67636585726177</v>
      </c>
      <c r="E164" s="20"/>
      <c r="F164" s="20">
        <f t="shared" si="10"/>
        <v>8004.5559677980782</v>
      </c>
      <c r="G164" s="20">
        <f t="shared" si="14"/>
        <v>1000</v>
      </c>
      <c r="H164" s="20">
        <f t="shared" si="11"/>
        <v>86102.695682638878</v>
      </c>
      <c r="I164" s="16">
        <f t="shared" si="12"/>
        <v>8.6102695682638883E-2</v>
      </c>
      <c r="J164" s="2">
        <f>(IF('Home Loan Extra Payments'!$D$12&gt;0,IF($A164&gt;='Home Loan Extra Payments'!$D$13,'Home Loan Extra Payments'!$D$12,0),0)+(IF('Home Loan Extra Payments'!$H$12&gt;0,IF('Home Loan Extra Payments'!$H$13&gt;0,IF('Home Loan Extra Payments'!$H$13=$A164,'Home Loan Extra Payments'!$H$12,0),0),0)))</f>
        <v>1000</v>
      </c>
    </row>
    <row r="165" spans="1:10" s="2" customFormat="1" ht="9.9499999999999993" customHeight="1" x14ac:dyDescent="0.2">
      <c r="A165" s="19">
        <v>164</v>
      </c>
      <c r="B165" s="20">
        <f t="shared" si="13"/>
        <v>86102.695682638878</v>
      </c>
      <c r="C165" s="20">
        <f>IF($H164=0,0,IF($H164&lt;$C164,$H164+$D165,PMT('Home Loan Extra Payments'!$D$9/12,'Home Loan Extra Payments'!$D$10,-'Home Loan Extra Payments'!$D$8,0,0)))</f>
        <v>8678.23233365534</v>
      </c>
      <c r="D165" s="15">
        <f>$B165*('Home Loan Extra Payments'!$D$9/12)</f>
        <v>609.89409441869213</v>
      </c>
      <c r="E165" s="20"/>
      <c r="F165" s="20">
        <f t="shared" si="10"/>
        <v>8068.3382392366475</v>
      </c>
      <c r="G165" s="20">
        <f t="shared" si="14"/>
        <v>1000</v>
      </c>
      <c r="H165" s="20">
        <f t="shared" si="11"/>
        <v>77034.35744340223</v>
      </c>
      <c r="I165" s="16">
        <f t="shared" si="12"/>
        <v>7.7034357443402229E-2</v>
      </c>
      <c r="J165" s="2">
        <f>(IF('Home Loan Extra Payments'!$D$12&gt;0,IF($A165&gt;='Home Loan Extra Payments'!$D$13,'Home Loan Extra Payments'!$D$12,0),0)+(IF('Home Loan Extra Payments'!$H$12&gt;0,IF('Home Loan Extra Payments'!$H$13&gt;0,IF('Home Loan Extra Payments'!$H$13=$A165,'Home Loan Extra Payments'!$H$12,0),0),0)))</f>
        <v>1000</v>
      </c>
    </row>
    <row r="166" spans="1:10" s="2" customFormat="1" ht="9.9499999999999993" customHeight="1" x14ac:dyDescent="0.2">
      <c r="A166" s="19">
        <v>165</v>
      </c>
      <c r="B166" s="20">
        <f t="shared" si="13"/>
        <v>77034.35744340223</v>
      </c>
      <c r="C166" s="20">
        <f>IF($H165=0,0,IF($H165&lt;$C165,$H165+$D166,PMT('Home Loan Extra Payments'!$D$9/12,'Home Loan Extra Payments'!$D$10,-'Home Loan Extra Payments'!$D$8,0,0)))</f>
        <v>8678.23233365534</v>
      </c>
      <c r="D166" s="15">
        <f>$B166*('Home Loan Extra Payments'!$D$9/12)</f>
        <v>545.66003189076582</v>
      </c>
      <c r="E166" s="20"/>
      <c r="F166" s="20">
        <f t="shared" si="10"/>
        <v>8132.5723017645741</v>
      </c>
      <c r="G166" s="20">
        <f t="shared" si="14"/>
        <v>1000</v>
      </c>
      <c r="H166" s="20">
        <f t="shared" si="11"/>
        <v>67901.785141637651</v>
      </c>
      <c r="I166" s="16">
        <f t="shared" si="12"/>
        <v>6.7901785141637652E-2</v>
      </c>
      <c r="J166" s="2">
        <f>(IF('Home Loan Extra Payments'!$D$12&gt;0,IF($A166&gt;='Home Loan Extra Payments'!$D$13,'Home Loan Extra Payments'!$D$12,0),0)+(IF('Home Loan Extra Payments'!$H$12&gt;0,IF('Home Loan Extra Payments'!$H$13&gt;0,IF('Home Loan Extra Payments'!$H$13=$A166,'Home Loan Extra Payments'!$H$12,0),0),0)))</f>
        <v>1000</v>
      </c>
    </row>
    <row r="167" spans="1:10" s="2" customFormat="1" ht="9.9499999999999993" customHeight="1" x14ac:dyDescent="0.2">
      <c r="A167" s="19">
        <v>166</v>
      </c>
      <c r="B167" s="20">
        <f t="shared" si="13"/>
        <v>67901.785141637651</v>
      </c>
      <c r="C167" s="20">
        <f>IF($H166=0,0,IF($H166&lt;$C166,$H166+$D167,PMT('Home Loan Extra Payments'!$D$9/12,'Home Loan Extra Payments'!$D$10,-'Home Loan Extra Payments'!$D$8,0,0)))</f>
        <v>8678.23233365534</v>
      </c>
      <c r="D167" s="15">
        <f>$B167*('Home Loan Extra Payments'!$D$9/12)</f>
        <v>480.97097808660004</v>
      </c>
      <c r="E167" s="20"/>
      <c r="F167" s="20">
        <f t="shared" si="10"/>
        <v>8197.2613555687403</v>
      </c>
      <c r="G167" s="20">
        <f t="shared" si="14"/>
        <v>1000</v>
      </c>
      <c r="H167" s="20">
        <f t="shared" si="11"/>
        <v>58704.523786068909</v>
      </c>
      <c r="I167" s="16">
        <f t="shared" si="12"/>
        <v>5.8704523786068906E-2</v>
      </c>
      <c r="J167" s="2">
        <f>(IF('Home Loan Extra Payments'!$D$12&gt;0,IF($A167&gt;='Home Loan Extra Payments'!$D$13,'Home Loan Extra Payments'!$D$12,0),0)+(IF('Home Loan Extra Payments'!$H$12&gt;0,IF('Home Loan Extra Payments'!$H$13&gt;0,IF('Home Loan Extra Payments'!$H$13=$A167,'Home Loan Extra Payments'!$H$12,0),0),0)))</f>
        <v>1000</v>
      </c>
    </row>
    <row r="168" spans="1:10" s="2" customFormat="1" ht="9.9499999999999993" customHeight="1" x14ac:dyDescent="0.2">
      <c r="A168" s="19">
        <v>167</v>
      </c>
      <c r="B168" s="20">
        <f t="shared" si="13"/>
        <v>58704.523786068909</v>
      </c>
      <c r="C168" s="20">
        <f>IF($H167=0,0,IF($H167&lt;$C167,$H167+$D168,PMT('Home Loan Extra Payments'!$D$9/12,'Home Loan Extra Payments'!$D$10,-'Home Loan Extra Payments'!$D$8,0,0)))</f>
        <v>8678.23233365534</v>
      </c>
      <c r="D168" s="15">
        <f>$B168*('Home Loan Extra Payments'!$D$9/12)</f>
        <v>415.82371015132145</v>
      </c>
      <c r="E168" s="20"/>
      <c r="F168" s="20">
        <f t="shared" si="10"/>
        <v>8262.4086235040177</v>
      </c>
      <c r="G168" s="20">
        <f t="shared" si="14"/>
        <v>1000</v>
      </c>
      <c r="H168" s="20">
        <f t="shared" si="11"/>
        <v>49442.115162564893</v>
      </c>
      <c r="I168" s="16">
        <f t="shared" si="12"/>
        <v>4.9442115162564894E-2</v>
      </c>
      <c r="J168" s="2">
        <f>(IF('Home Loan Extra Payments'!$D$12&gt;0,IF($A168&gt;='Home Loan Extra Payments'!$D$13,'Home Loan Extra Payments'!$D$12,0),0)+(IF('Home Loan Extra Payments'!$H$12&gt;0,IF('Home Loan Extra Payments'!$H$13&gt;0,IF('Home Loan Extra Payments'!$H$13=$A168,'Home Loan Extra Payments'!$H$12,0),0),0)))</f>
        <v>1000</v>
      </c>
    </row>
    <row r="169" spans="1:10" s="2" customFormat="1" ht="9.9499999999999993" customHeight="1" x14ac:dyDescent="0.2">
      <c r="A169" s="19">
        <v>168</v>
      </c>
      <c r="B169" s="20">
        <f t="shared" si="13"/>
        <v>49442.115162564893</v>
      </c>
      <c r="C169" s="20">
        <f>IF($H168=0,0,IF($H168&lt;$C168,$H168+$D169,PMT('Home Loan Extra Payments'!$D$9/12,'Home Loan Extra Payments'!$D$10,-'Home Loan Extra Payments'!$D$8,0,0)))</f>
        <v>8678.23233365534</v>
      </c>
      <c r="D169" s="15">
        <f>$B169*('Home Loan Extra Payments'!$D$9/12)</f>
        <v>350.21498240150135</v>
      </c>
      <c r="E169" s="20"/>
      <c r="F169" s="20">
        <f t="shared" si="10"/>
        <v>8328.0173512538386</v>
      </c>
      <c r="G169" s="20">
        <f t="shared" si="14"/>
        <v>1000</v>
      </c>
      <c r="H169" s="20">
        <f t="shared" si="11"/>
        <v>40114.097811311054</v>
      </c>
      <c r="I169" s="16">
        <f t="shared" si="12"/>
        <v>4.0114097811311054E-2</v>
      </c>
      <c r="J169" s="2">
        <f>(IF('Home Loan Extra Payments'!$D$12&gt;0,IF($A169&gt;='Home Loan Extra Payments'!$D$13,'Home Loan Extra Payments'!$D$12,0),0)+(IF('Home Loan Extra Payments'!$H$12&gt;0,IF('Home Loan Extra Payments'!$H$13&gt;0,IF('Home Loan Extra Payments'!$H$13=$A169,'Home Loan Extra Payments'!$H$12,0),0),0)))</f>
        <v>1000</v>
      </c>
    </row>
    <row r="170" spans="1:10" s="2" customFormat="1" ht="9.9499999999999993" customHeight="1" x14ac:dyDescent="0.2">
      <c r="A170" s="19">
        <v>169</v>
      </c>
      <c r="B170" s="20">
        <f t="shared" si="13"/>
        <v>40114.097811311054</v>
      </c>
      <c r="C170" s="20">
        <f>IF($H169=0,0,IF($H169&lt;$C169,$H169+$D170,PMT('Home Loan Extra Payments'!$D$9/12,'Home Loan Extra Payments'!$D$10,-'Home Loan Extra Payments'!$D$8,0,0)))</f>
        <v>8678.23233365534</v>
      </c>
      <c r="D170" s="15">
        <f>$B170*('Home Loan Extra Payments'!$D$9/12)</f>
        <v>284.14152616345331</v>
      </c>
      <c r="E170" s="20"/>
      <c r="F170" s="20">
        <f t="shared" si="10"/>
        <v>8394.0908074918862</v>
      </c>
      <c r="G170" s="20">
        <f t="shared" si="14"/>
        <v>1000</v>
      </c>
      <c r="H170" s="20">
        <f t="shared" si="11"/>
        <v>30720.00700381917</v>
      </c>
      <c r="I170" s="16">
        <f t="shared" si="12"/>
        <v>3.0720007003819171E-2</v>
      </c>
      <c r="J170" s="2">
        <f>(IF('Home Loan Extra Payments'!$D$12&gt;0,IF($A170&gt;='Home Loan Extra Payments'!$D$13,'Home Loan Extra Payments'!$D$12,0),0)+(IF('Home Loan Extra Payments'!$H$12&gt;0,IF('Home Loan Extra Payments'!$H$13&gt;0,IF('Home Loan Extra Payments'!$H$13=$A170,'Home Loan Extra Payments'!$H$12,0),0),0)))</f>
        <v>1000</v>
      </c>
    </row>
    <row r="171" spans="1:10" s="2" customFormat="1" ht="9.9499999999999993" customHeight="1" x14ac:dyDescent="0.2">
      <c r="A171" s="19">
        <v>170</v>
      </c>
      <c r="B171" s="20">
        <f t="shared" si="13"/>
        <v>30720.00700381917</v>
      </c>
      <c r="C171" s="20">
        <f>IF($H170=0,0,IF($H170&lt;$C170,$H170+$D171,PMT('Home Loan Extra Payments'!$D$9/12,'Home Loan Extra Payments'!$D$10,-'Home Loan Extra Payments'!$D$8,0,0)))</f>
        <v>8678.23233365534</v>
      </c>
      <c r="D171" s="15">
        <f>$B171*('Home Loan Extra Payments'!$D$9/12)</f>
        <v>217.60004961038581</v>
      </c>
      <c r="E171" s="20"/>
      <c r="F171" s="20">
        <f t="shared" si="10"/>
        <v>8460.6322840449538</v>
      </c>
      <c r="G171" s="20">
        <f t="shared" si="14"/>
        <v>1000</v>
      </c>
      <c r="H171" s="20">
        <f t="shared" si="11"/>
        <v>21259.374719774216</v>
      </c>
      <c r="I171" s="16">
        <f t="shared" si="12"/>
        <v>2.1259374719774217E-2</v>
      </c>
      <c r="J171" s="2">
        <f>(IF('Home Loan Extra Payments'!$D$12&gt;0,IF($A171&gt;='Home Loan Extra Payments'!$D$13,'Home Loan Extra Payments'!$D$12,0),0)+(IF('Home Loan Extra Payments'!$H$12&gt;0,IF('Home Loan Extra Payments'!$H$13&gt;0,IF('Home Loan Extra Payments'!$H$13=$A171,'Home Loan Extra Payments'!$H$12,0),0),0)))</f>
        <v>1000</v>
      </c>
    </row>
    <row r="172" spans="1:10" s="2" customFormat="1" ht="9.9499999999999993" customHeight="1" x14ac:dyDescent="0.2">
      <c r="A172" s="19">
        <v>171</v>
      </c>
      <c r="B172" s="20">
        <f t="shared" si="13"/>
        <v>21259.374719774216</v>
      </c>
      <c r="C172" s="20">
        <f>IF($H171=0,0,IF($H171&lt;$C171,$H171+$D172,PMT('Home Loan Extra Payments'!$D$9/12,'Home Loan Extra Payments'!$D$10,-'Home Loan Extra Payments'!$D$8,0,0)))</f>
        <v>8678.23233365534</v>
      </c>
      <c r="D172" s="15">
        <f>$B172*('Home Loan Extra Payments'!$D$9/12)</f>
        <v>150.58723759840072</v>
      </c>
      <c r="E172" s="20"/>
      <c r="F172" s="20">
        <f t="shared" si="10"/>
        <v>8527.64509605694</v>
      </c>
      <c r="G172" s="20">
        <f t="shared" si="14"/>
        <v>1000</v>
      </c>
      <c r="H172" s="20">
        <f t="shared" si="11"/>
        <v>11731.729623717276</v>
      </c>
      <c r="I172" s="16">
        <f t="shared" si="12"/>
        <v>1.1731729623717276E-2</v>
      </c>
      <c r="J172" s="2">
        <f>(IF('Home Loan Extra Payments'!$D$12&gt;0,IF($A172&gt;='Home Loan Extra Payments'!$D$13,'Home Loan Extra Payments'!$D$12,0),0)+(IF('Home Loan Extra Payments'!$H$12&gt;0,IF('Home Loan Extra Payments'!$H$13&gt;0,IF('Home Loan Extra Payments'!$H$13=$A172,'Home Loan Extra Payments'!$H$12,0),0),0)))</f>
        <v>1000</v>
      </c>
    </row>
    <row r="173" spans="1:10" s="2" customFormat="1" ht="9.9499999999999993" customHeight="1" x14ac:dyDescent="0.2">
      <c r="A173" s="19">
        <v>172</v>
      </c>
      <c r="B173" s="20">
        <f t="shared" si="13"/>
        <v>11731.729623717276</v>
      </c>
      <c r="C173" s="20">
        <f>IF($H172=0,0,IF($H172&lt;$C172,$H172+$D173,PMT('Home Loan Extra Payments'!$D$9/12,'Home Loan Extra Payments'!$D$10,-'Home Loan Extra Payments'!$D$8,0,0)))</f>
        <v>8678.23233365534</v>
      </c>
      <c r="D173" s="15">
        <f>$B173*('Home Loan Extra Payments'!$D$9/12)</f>
        <v>83.099751501330715</v>
      </c>
      <c r="E173" s="20"/>
      <c r="F173" s="20">
        <f t="shared" si="10"/>
        <v>8595.1325821540086</v>
      </c>
      <c r="G173" s="20">
        <f t="shared" si="14"/>
        <v>1000</v>
      </c>
      <c r="H173" s="20">
        <f t="shared" si="11"/>
        <v>2136.5970415632673</v>
      </c>
      <c r="I173" s="16">
        <f t="shared" si="12"/>
        <v>2.1365970415632672E-3</v>
      </c>
      <c r="J173" s="2">
        <f>(IF('Home Loan Extra Payments'!$D$12&gt;0,IF($A173&gt;='Home Loan Extra Payments'!$D$13,'Home Loan Extra Payments'!$D$12,0),0)+(IF('Home Loan Extra Payments'!$H$12&gt;0,IF('Home Loan Extra Payments'!$H$13&gt;0,IF('Home Loan Extra Payments'!$H$13=$A173,'Home Loan Extra Payments'!$H$12,0),0),0)))</f>
        <v>1000</v>
      </c>
    </row>
    <row r="174" spans="1:10" s="2" customFormat="1" ht="9.9499999999999993" customHeight="1" x14ac:dyDescent="0.2">
      <c r="A174" s="19">
        <v>173</v>
      </c>
      <c r="B174" s="20">
        <f t="shared" si="13"/>
        <v>2136.5970415632673</v>
      </c>
      <c r="C174" s="20">
        <f>IF($H173=0,0,IF($H173&lt;$C173,$H173+$D174,PMT('Home Loan Extra Payments'!$D$9/12,'Home Loan Extra Payments'!$D$10,-'Home Loan Extra Payments'!$D$8,0,0)))</f>
        <v>2151.7312706076737</v>
      </c>
      <c r="D174" s="15">
        <f>$B174*('Home Loan Extra Payments'!$D$9/12)</f>
        <v>15.134229044406478</v>
      </c>
      <c r="E174" s="20"/>
      <c r="F174" s="20">
        <f t="shared" si="10"/>
        <v>2136.5970415632673</v>
      </c>
      <c r="G174" s="20">
        <f t="shared" si="14"/>
        <v>0</v>
      </c>
      <c r="H174" s="20">
        <f t="shared" si="11"/>
        <v>0</v>
      </c>
      <c r="I174" s="16">
        <f t="shared" si="12"/>
        <v>0</v>
      </c>
      <c r="J174" s="2">
        <f>(IF('Home Loan Extra Payments'!$D$12&gt;0,IF($A174&gt;='Home Loan Extra Payments'!$D$13,'Home Loan Extra Payments'!$D$12,0),0)+(IF('Home Loan Extra Payments'!$H$12&gt;0,IF('Home Loan Extra Payments'!$H$13&gt;0,IF('Home Loan Extra Payments'!$H$13=$A174,'Home Loan Extra Payments'!$H$12,0),0),0)))</f>
        <v>1000</v>
      </c>
    </row>
    <row r="175" spans="1:10" s="2" customFormat="1" ht="9.9499999999999993" customHeight="1" x14ac:dyDescent="0.2">
      <c r="A175" s="19">
        <v>174</v>
      </c>
      <c r="B175" s="20">
        <f t="shared" si="13"/>
        <v>0</v>
      </c>
      <c r="C175" s="20">
        <f>IF($H174=0,0,IF($H174&lt;$C174,$H174+$D175,PMT('Home Loan Extra Payments'!$D$9/12,'Home Loan Extra Payments'!$D$10,-'Home Loan Extra Payments'!$D$8,0,0)))</f>
        <v>0</v>
      </c>
      <c r="D175" s="15">
        <f>$B175*('Home Loan Extra Payments'!$D$9/12)</f>
        <v>0</v>
      </c>
      <c r="E175" s="20"/>
      <c r="F175" s="20">
        <f t="shared" si="10"/>
        <v>0</v>
      </c>
      <c r="G175" s="20">
        <f t="shared" si="14"/>
        <v>0</v>
      </c>
      <c r="H175" s="20">
        <f t="shared" si="11"/>
        <v>0</v>
      </c>
      <c r="I175" s="16">
        <f t="shared" si="12"/>
        <v>0</v>
      </c>
      <c r="J175" s="2">
        <f>(IF('Home Loan Extra Payments'!$D$12&gt;0,IF($A175&gt;='Home Loan Extra Payments'!$D$13,'Home Loan Extra Payments'!$D$12,0),0)+(IF('Home Loan Extra Payments'!$H$12&gt;0,IF('Home Loan Extra Payments'!$H$13&gt;0,IF('Home Loan Extra Payments'!$H$13=$A175,'Home Loan Extra Payments'!$H$12,0),0),0)))</f>
        <v>1000</v>
      </c>
    </row>
    <row r="176" spans="1:10" s="2" customFormat="1" ht="9.9499999999999993" customHeight="1" x14ac:dyDescent="0.2">
      <c r="A176" s="19">
        <v>175</v>
      </c>
      <c r="B176" s="20">
        <f t="shared" si="13"/>
        <v>0</v>
      </c>
      <c r="C176" s="20">
        <f>IF($H175=0,0,IF($H175&lt;$C175,$H175+$D176,PMT('Home Loan Extra Payments'!$D$9/12,'Home Loan Extra Payments'!$D$10,-'Home Loan Extra Payments'!$D$8,0,0)))</f>
        <v>0</v>
      </c>
      <c r="D176" s="15">
        <f>$B176*('Home Loan Extra Payments'!$D$9/12)</f>
        <v>0</v>
      </c>
      <c r="E176" s="20"/>
      <c r="F176" s="20">
        <f t="shared" si="10"/>
        <v>0</v>
      </c>
      <c r="G176" s="20">
        <f t="shared" si="14"/>
        <v>0</v>
      </c>
      <c r="H176" s="20">
        <f t="shared" si="11"/>
        <v>0</v>
      </c>
      <c r="I176" s="16">
        <f t="shared" si="12"/>
        <v>0</v>
      </c>
      <c r="J176" s="2">
        <f>(IF('Home Loan Extra Payments'!$D$12&gt;0,IF($A176&gt;='Home Loan Extra Payments'!$D$13,'Home Loan Extra Payments'!$D$12,0),0)+(IF('Home Loan Extra Payments'!$H$12&gt;0,IF('Home Loan Extra Payments'!$H$13&gt;0,IF('Home Loan Extra Payments'!$H$13=$A176,'Home Loan Extra Payments'!$H$12,0),0),0)))</f>
        <v>1000</v>
      </c>
    </row>
    <row r="177" spans="1:10" s="2" customFormat="1" ht="9.9499999999999993" customHeight="1" x14ac:dyDescent="0.2">
      <c r="A177" s="19">
        <v>176</v>
      </c>
      <c r="B177" s="20">
        <f t="shared" si="13"/>
        <v>0</v>
      </c>
      <c r="C177" s="20">
        <f>IF($H176=0,0,IF($H176&lt;$C176,$H176+$D177,PMT('Home Loan Extra Payments'!$D$9/12,'Home Loan Extra Payments'!$D$10,-'Home Loan Extra Payments'!$D$8,0,0)))</f>
        <v>0</v>
      </c>
      <c r="D177" s="15">
        <f>$B177*('Home Loan Extra Payments'!$D$9/12)</f>
        <v>0</v>
      </c>
      <c r="E177" s="20"/>
      <c r="F177" s="20">
        <f t="shared" si="10"/>
        <v>0</v>
      </c>
      <c r="G177" s="20">
        <f t="shared" si="14"/>
        <v>0</v>
      </c>
      <c r="H177" s="20">
        <f t="shared" si="11"/>
        <v>0</v>
      </c>
      <c r="I177" s="16">
        <f t="shared" si="12"/>
        <v>0</v>
      </c>
      <c r="J177" s="2">
        <f>(IF('Home Loan Extra Payments'!$D$12&gt;0,IF($A177&gt;='Home Loan Extra Payments'!$D$13,'Home Loan Extra Payments'!$D$12,0),0)+(IF('Home Loan Extra Payments'!$H$12&gt;0,IF('Home Loan Extra Payments'!$H$13&gt;0,IF('Home Loan Extra Payments'!$H$13=$A177,'Home Loan Extra Payments'!$H$12,0),0),0)))</f>
        <v>1000</v>
      </c>
    </row>
    <row r="178" spans="1:10" s="2" customFormat="1" ht="9.9499999999999993" customHeight="1" x14ac:dyDescent="0.2">
      <c r="A178" s="19">
        <v>177</v>
      </c>
      <c r="B178" s="20">
        <f t="shared" si="13"/>
        <v>0</v>
      </c>
      <c r="C178" s="20">
        <f>IF($H177=0,0,IF($H177&lt;$C177,$H177+$D178,PMT('Home Loan Extra Payments'!$D$9/12,'Home Loan Extra Payments'!$D$10,-'Home Loan Extra Payments'!$D$8,0,0)))</f>
        <v>0</v>
      </c>
      <c r="D178" s="15">
        <f>$B178*('Home Loan Extra Payments'!$D$9/12)</f>
        <v>0</v>
      </c>
      <c r="E178" s="20"/>
      <c r="F178" s="20">
        <f t="shared" si="10"/>
        <v>0</v>
      </c>
      <c r="G178" s="20">
        <f t="shared" si="14"/>
        <v>0</v>
      </c>
      <c r="H178" s="20">
        <f t="shared" si="11"/>
        <v>0</v>
      </c>
      <c r="I178" s="16">
        <f t="shared" si="12"/>
        <v>0</v>
      </c>
      <c r="J178" s="2">
        <f>(IF('Home Loan Extra Payments'!$D$12&gt;0,IF($A178&gt;='Home Loan Extra Payments'!$D$13,'Home Loan Extra Payments'!$D$12,0),0)+(IF('Home Loan Extra Payments'!$H$12&gt;0,IF('Home Loan Extra Payments'!$H$13&gt;0,IF('Home Loan Extra Payments'!$H$13=$A178,'Home Loan Extra Payments'!$H$12,0),0),0)))</f>
        <v>1000</v>
      </c>
    </row>
    <row r="179" spans="1:10" s="2" customFormat="1" ht="9.9499999999999993" customHeight="1" x14ac:dyDescent="0.2">
      <c r="A179" s="19">
        <v>178</v>
      </c>
      <c r="B179" s="20">
        <f t="shared" si="13"/>
        <v>0</v>
      </c>
      <c r="C179" s="20">
        <f>IF($H178=0,0,IF($H178&lt;$C178,$H178+$D179,PMT('Home Loan Extra Payments'!$D$9/12,'Home Loan Extra Payments'!$D$10,-'Home Loan Extra Payments'!$D$8,0,0)))</f>
        <v>0</v>
      </c>
      <c r="D179" s="15">
        <f>$B179*('Home Loan Extra Payments'!$D$9/12)</f>
        <v>0</v>
      </c>
      <c r="E179" s="20"/>
      <c r="F179" s="20">
        <f t="shared" si="10"/>
        <v>0</v>
      </c>
      <c r="G179" s="20">
        <f t="shared" si="14"/>
        <v>0</v>
      </c>
      <c r="H179" s="20">
        <f t="shared" si="11"/>
        <v>0</v>
      </c>
      <c r="I179" s="16">
        <f t="shared" si="12"/>
        <v>0</v>
      </c>
      <c r="J179" s="2">
        <f>(IF('Home Loan Extra Payments'!$D$12&gt;0,IF($A179&gt;='Home Loan Extra Payments'!$D$13,'Home Loan Extra Payments'!$D$12,0),0)+(IF('Home Loan Extra Payments'!$H$12&gt;0,IF('Home Loan Extra Payments'!$H$13&gt;0,IF('Home Loan Extra Payments'!$H$13=$A179,'Home Loan Extra Payments'!$H$12,0),0),0)))</f>
        <v>1000</v>
      </c>
    </row>
    <row r="180" spans="1:10" s="2" customFormat="1" ht="9.9499999999999993" customHeight="1" x14ac:dyDescent="0.2">
      <c r="A180" s="19">
        <v>179</v>
      </c>
      <c r="B180" s="20">
        <f t="shared" si="13"/>
        <v>0</v>
      </c>
      <c r="C180" s="20">
        <f>IF($H179=0,0,IF($H179&lt;$C179,$H179+$D180,PMT('Home Loan Extra Payments'!$D$9/12,'Home Loan Extra Payments'!$D$10,-'Home Loan Extra Payments'!$D$8,0,0)))</f>
        <v>0</v>
      </c>
      <c r="D180" s="15">
        <f>$B180*('Home Loan Extra Payments'!$D$9/12)</f>
        <v>0</v>
      </c>
      <c r="E180" s="20"/>
      <c r="F180" s="20">
        <f t="shared" si="10"/>
        <v>0</v>
      </c>
      <c r="G180" s="20">
        <f t="shared" si="14"/>
        <v>0</v>
      </c>
      <c r="H180" s="20">
        <f t="shared" si="11"/>
        <v>0</v>
      </c>
      <c r="I180" s="16">
        <f t="shared" si="12"/>
        <v>0</v>
      </c>
      <c r="J180" s="2">
        <f>(IF('Home Loan Extra Payments'!$D$12&gt;0,IF($A180&gt;='Home Loan Extra Payments'!$D$13,'Home Loan Extra Payments'!$D$12,0),0)+(IF('Home Loan Extra Payments'!$H$12&gt;0,IF('Home Loan Extra Payments'!$H$13&gt;0,IF('Home Loan Extra Payments'!$H$13=$A180,'Home Loan Extra Payments'!$H$12,0),0),0)))</f>
        <v>1000</v>
      </c>
    </row>
    <row r="181" spans="1:10" s="2" customFormat="1" ht="9.9499999999999993" customHeight="1" x14ac:dyDescent="0.2">
      <c r="A181" s="19">
        <v>180</v>
      </c>
      <c r="B181" s="20">
        <f t="shared" si="13"/>
        <v>0</v>
      </c>
      <c r="C181" s="20">
        <f>IF($H180=0,0,IF($H180&lt;$C180,$H180+$D181,PMT('Home Loan Extra Payments'!$D$9/12,'Home Loan Extra Payments'!$D$10,-'Home Loan Extra Payments'!$D$8,0,0)))</f>
        <v>0</v>
      </c>
      <c r="D181" s="15">
        <f>$B181*('Home Loan Extra Payments'!$D$9/12)</f>
        <v>0</v>
      </c>
      <c r="E181" s="20"/>
      <c r="F181" s="20">
        <f t="shared" si="10"/>
        <v>0</v>
      </c>
      <c r="G181" s="20">
        <f t="shared" si="14"/>
        <v>0</v>
      </c>
      <c r="H181" s="20">
        <f t="shared" si="11"/>
        <v>0</v>
      </c>
      <c r="I181" s="16">
        <f t="shared" si="12"/>
        <v>0</v>
      </c>
      <c r="J181" s="2">
        <f>(IF('Home Loan Extra Payments'!$D$12&gt;0,IF($A181&gt;='Home Loan Extra Payments'!$D$13,'Home Loan Extra Payments'!$D$12,0),0)+(IF('Home Loan Extra Payments'!$H$12&gt;0,IF('Home Loan Extra Payments'!$H$13&gt;0,IF('Home Loan Extra Payments'!$H$13=$A181,'Home Loan Extra Payments'!$H$12,0),0),0)))</f>
        <v>1000</v>
      </c>
    </row>
    <row r="182" spans="1:10" s="2" customFormat="1" ht="9.9499999999999993" customHeight="1" x14ac:dyDescent="0.2">
      <c r="A182" s="19">
        <v>181</v>
      </c>
      <c r="B182" s="20">
        <f t="shared" si="13"/>
        <v>0</v>
      </c>
      <c r="C182" s="20">
        <f>IF($H181=0,0,IF($H181&lt;$C181,$H181+$D182,PMT('Home Loan Extra Payments'!$D$9/12,'Home Loan Extra Payments'!$D$10,-'Home Loan Extra Payments'!$D$8,0,0)))</f>
        <v>0</v>
      </c>
      <c r="D182" s="15">
        <f>$B182*('Home Loan Extra Payments'!$D$9/12)</f>
        <v>0</v>
      </c>
      <c r="E182" s="20"/>
      <c r="F182" s="20">
        <f t="shared" si="10"/>
        <v>0</v>
      </c>
      <c r="G182" s="20">
        <f t="shared" si="14"/>
        <v>0</v>
      </c>
      <c r="H182" s="20">
        <f t="shared" si="11"/>
        <v>0</v>
      </c>
      <c r="I182" s="16">
        <f t="shared" si="12"/>
        <v>0</v>
      </c>
      <c r="J182" s="2">
        <f>(IF('Home Loan Extra Payments'!$D$12&gt;0,IF($A182&gt;='Home Loan Extra Payments'!$D$13,'Home Loan Extra Payments'!$D$12,0),0)+(IF('Home Loan Extra Payments'!$H$12&gt;0,IF('Home Loan Extra Payments'!$H$13&gt;0,IF('Home Loan Extra Payments'!$H$13=$A182,'Home Loan Extra Payments'!$H$12,0),0),0)))</f>
        <v>1000</v>
      </c>
    </row>
    <row r="183" spans="1:10" s="2" customFormat="1" ht="9.9499999999999993" customHeight="1" x14ac:dyDescent="0.2">
      <c r="A183" s="19">
        <v>182</v>
      </c>
      <c r="B183" s="20">
        <f t="shared" si="13"/>
        <v>0</v>
      </c>
      <c r="C183" s="20">
        <f>IF($H182=0,0,IF($H182&lt;$C182,$H182+$D183,PMT('Home Loan Extra Payments'!$D$9/12,'Home Loan Extra Payments'!$D$10,-'Home Loan Extra Payments'!$D$8,0,0)))</f>
        <v>0</v>
      </c>
      <c r="D183" s="15">
        <f>$B183*('Home Loan Extra Payments'!$D$9/12)</f>
        <v>0</v>
      </c>
      <c r="E183" s="20"/>
      <c r="F183" s="20">
        <f t="shared" si="10"/>
        <v>0</v>
      </c>
      <c r="G183" s="20">
        <f t="shared" si="14"/>
        <v>0</v>
      </c>
      <c r="H183" s="20">
        <f t="shared" si="11"/>
        <v>0</v>
      </c>
      <c r="I183" s="16">
        <f t="shared" si="12"/>
        <v>0</v>
      </c>
      <c r="J183" s="2">
        <f>(IF('Home Loan Extra Payments'!$D$12&gt;0,IF($A183&gt;='Home Loan Extra Payments'!$D$13,'Home Loan Extra Payments'!$D$12,0),0)+(IF('Home Loan Extra Payments'!$H$12&gt;0,IF('Home Loan Extra Payments'!$H$13&gt;0,IF('Home Loan Extra Payments'!$H$13=$A183,'Home Loan Extra Payments'!$H$12,0),0),0)))</f>
        <v>1000</v>
      </c>
    </row>
    <row r="184" spans="1:10" s="2" customFormat="1" ht="9.9499999999999993" customHeight="1" x14ac:dyDescent="0.2">
      <c r="A184" s="19">
        <v>183</v>
      </c>
      <c r="B184" s="20">
        <f t="shared" si="13"/>
        <v>0</v>
      </c>
      <c r="C184" s="20">
        <f>IF($H183=0,0,IF($H183&lt;$C183,$H183+$D184,PMT('Home Loan Extra Payments'!$D$9/12,'Home Loan Extra Payments'!$D$10,-'Home Loan Extra Payments'!$D$8,0,0)))</f>
        <v>0</v>
      </c>
      <c r="D184" s="15">
        <f>$B184*('Home Loan Extra Payments'!$D$9/12)</f>
        <v>0</v>
      </c>
      <c r="E184" s="20"/>
      <c r="F184" s="20">
        <f t="shared" si="10"/>
        <v>0</v>
      </c>
      <c r="G184" s="20">
        <f t="shared" si="14"/>
        <v>0</v>
      </c>
      <c r="H184" s="20">
        <f t="shared" si="11"/>
        <v>0</v>
      </c>
      <c r="I184" s="16">
        <f t="shared" si="12"/>
        <v>0</v>
      </c>
      <c r="J184" s="2">
        <f>(IF('Home Loan Extra Payments'!$D$12&gt;0,IF($A184&gt;='Home Loan Extra Payments'!$D$13,'Home Loan Extra Payments'!$D$12,0),0)+(IF('Home Loan Extra Payments'!$H$12&gt;0,IF('Home Loan Extra Payments'!$H$13&gt;0,IF('Home Loan Extra Payments'!$H$13=$A184,'Home Loan Extra Payments'!$H$12,0),0),0)))</f>
        <v>1000</v>
      </c>
    </row>
    <row r="185" spans="1:10" s="2" customFormat="1" ht="9.9499999999999993" customHeight="1" x14ac:dyDescent="0.2">
      <c r="A185" s="19">
        <v>184</v>
      </c>
      <c r="B185" s="20">
        <f t="shared" si="13"/>
        <v>0</v>
      </c>
      <c r="C185" s="20">
        <f>IF($H184=0,0,IF($H184&lt;$C184,$H184+$D185,PMT('Home Loan Extra Payments'!$D$9/12,'Home Loan Extra Payments'!$D$10,-'Home Loan Extra Payments'!$D$8,0,0)))</f>
        <v>0</v>
      </c>
      <c r="D185" s="15">
        <f>$B185*('Home Loan Extra Payments'!$D$9/12)</f>
        <v>0</v>
      </c>
      <c r="E185" s="20"/>
      <c r="F185" s="20">
        <f t="shared" si="10"/>
        <v>0</v>
      </c>
      <c r="G185" s="20">
        <f t="shared" si="14"/>
        <v>0</v>
      </c>
      <c r="H185" s="20">
        <f t="shared" si="11"/>
        <v>0</v>
      </c>
      <c r="I185" s="16">
        <f t="shared" si="12"/>
        <v>0</v>
      </c>
      <c r="J185" s="2">
        <f>(IF('Home Loan Extra Payments'!$D$12&gt;0,IF($A185&gt;='Home Loan Extra Payments'!$D$13,'Home Loan Extra Payments'!$D$12,0),0)+(IF('Home Loan Extra Payments'!$H$12&gt;0,IF('Home Loan Extra Payments'!$H$13&gt;0,IF('Home Loan Extra Payments'!$H$13=$A185,'Home Loan Extra Payments'!$H$12,0),0),0)))</f>
        <v>1000</v>
      </c>
    </row>
    <row r="186" spans="1:10" s="2" customFormat="1" ht="9.9499999999999993" customHeight="1" x14ac:dyDescent="0.2">
      <c r="A186" s="19">
        <v>185</v>
      </c>
      <c r="B186" s="20">
        <f t="shared" si="13"/>
        <v>0</v>
      </c>
      <c r="C186" s="20">
        <f>IF($H185=0,0,IF($H185&lt;$C185,$H185+$D186,PMT('Home Loan Extra Payments'!$D$9/12,'Home Loan Extra Payments'!$D$10,-'Home Loan Extra Payments'!$D$8,0,0)))</f>
        <v>0</v>
      </c>
      <c r="D186" s="15">
        <f>$B186*('Home Loan Extra Payments'!$D$9/12)</f>
        <v>0</v>
      </c>
      <c r="E186" s="20"/>
      <c r="F186" s="20">
        <f t="shared" si="10"/>
        <v>0</v>
      </c>
      <c r="G186" s="20">
        <f t="shared" si="14"/>
        <v>0</v>
      </c>
      <c r="H186" s="20">
        <f t="shared" si="11"/>
        <v>0</v>
      </c>
      <c r="I186" s="16">
        <f t="shared" si="12"/>
        <v>0</v>
      </c>
      <c r="J186" s="2">
        <f>(IF('Home Loan Extra Payments'!$D$12&gt;0,IF($A186&gt;='Home Loan Extra Payments'!$D$13,'Home Loan Extra Payments'!$D$12,0),0)+(IF('Home Loan Extra Payments'!$H$12&gt;0,IF('Home Loan Extra Payments'!$H$13&gt;0,IF('Home Loan Extra Payments'!$H$13=$A186,'Home Loan Extra Payments'!$H$12,0),0),0)))</f>
        <v>1000</v>
      </c>
    </row>
    <row r="187" spans="1:10" s="2" customFormat="1" ht="9.9499999999999993" customHeight="1" x14ac:dyDescent="0.2">
      <c r="A187" s="19">
        <v>186</v>
      </c>
      <c r="B187" s="20">
        <f t="shared" si="13"/>
        <v>0</v>
      </c>
      <c r="C187" s="20">
        <f>IF($H186=0,0,IF($H186&lt;$C186,$H186+$D187,PMT('Home Loan Extra Payments'!$D$9/12,'Home Loan Extra Payments'!$D$10,-'Home Loan Extra Payments'!$D$8,0,0)))</f>
        <v>0</v>
      </c>
      <c r="D187" s="15">
        <f>$B187*('Home Loan Extra Payments'!$D$9/12)</f>
        <v>0</v>
      </c>
      <c r="E187" s="20"/>
      <c r="F187" s="20">
        <f t="shared" si="10"/>
        <v>0</v>
      </c>
      <c r="G187" s="20">
        <f t="shared" si="14"/>
        <v>0</v>
      </c>
      <c r="H187" s="20">
        <f t="shared" si="11"/>
        <v>0</v>
      </c>
      <c r="I187" s="16">
        <f t="shared" si="12"/>
        <v>0</v>
      </c>
      <c r="J187" s="2">
        <f>(IF('Home Loan Extra Payments'!$D$12&gt;0,IF($A187&gt;='Home Loan Extra Payments'!$D$13,'Home Loan Extra Payments'!$D$12,0),0)+(IF('Home Loan Extra Payments'!$H$12&gt;0,IF('Home Loan Extra Payments'!$H$13&gt;0,IF('Home Loan Extra Payments'!$H$13=$A187,'Home Loan Extra Payments'!$H$12,0),0),0)))</f>
        <v>1000</v>
      </c>
    </row>
    <row r="188" spans="1:10" s="2" customFormat="1" ht="9.9499999999999993" customHeight="1" x14ac:dyDescent="0.2">
      <c r="A188" s="19">
        <v>187</v>
      </c>
      <c r="B188" s="20">
        <f t="shared" si="13"/>
        <v>0</v>
      </c>
      <c r="C188" s="20">
        <f>IF($H187=0,0,IF($H187&lt;$C187,$H187+$D188,PMT('Home Loan Extra Payments'!$D$9/12,'Home Loan Extra Payments'!$D$10,-'Home Loan Extra Payments'!$D$8,0,0)))</f>
        <v>0</v>
      </c>
      <c r="D188" s="15">
        <f>$B188*('Home Loan Extra Payments'!$D$9/12)</f>
        <v>0</v>
      </c>
      <c r="E188" s="20"/>
      <c r="F188" s="20">
        <f t="shared" si="10"/>
        <v>0</v>
      </c>
      <c r="G188" s="20">
        <f t="shared" si="14"/>
        <v>0</v>
      </c>
      <c r="H188" s="20">
        <f t="shared" si="11"/>
        <v>0</v>
      </c>
      <c r="I188" s="16">
        <f t="shared" si="12"/>
        <v>0</v>
      </c>
      <c r="J188" s="2">
        <f>(IF('Home Loan Extra Payments'!$D$12&gt;0,IF($A188&gt;='Home Loan Extra Payments'!$D$13,'Home Loan Extra Payments'!$D$12,0),0)+(IF('Home Loan Extra Payments'!$H$12&gt;0,IF('Home Loan Extra Payments'!$H$13&gt;0,IF('Home Loan Extra Payments'!$H$13=$A188,'Home Loan Extra Payments'!$H$12,0),0),0)))</f>
        <v>1000</v>
      </c>
    </row>
    <row r="189" spans="1:10" s="2" customFormat="1" ht="9.9499999999999993" customHeight="1" x14ac:dyDescent="0.2">
      <c r="A189" s="19">
        <v>188</v>
      </c>
      <c r="B189" s="20">
        <f t="shared" si="13"/>
        <v>0</v>
      </c>
      <c r="C189" s="20">
        <f>IF($H188=0,0,IF($H188&lt;$C188,$H188+$D189,PMT('Home Loan Extra Payments'!$D$9/12,'Home Loan Extra Payments'!$D$10,-'Home Loan Extra Payments'!$D$8,0,0)))</f>
        <v>0</v>
      </c>
      <c r="D189" s="15">
        <f>$B189*('Home Loan Extra Payments'!$D$9/12)</f>
        <v>0</v>
      </c>
      <c r="E189" s="20"/>
      <c r="F189" s="20">
        <f t="shared" si="10"/>
        <v>0</v>
      </c>
      <c r="G189" s="20">
        <f t="shared" si="14"/>
        <v>0</v>
      </c>
      <c r="H189" s="20">
        <f t="shared" si="11"/>
        <v>0</v>
      </c>
      <c r="I189" s="16">
        <f t="shared" si="12"/>
        <v>0</v>
      </c>
      <c r="J189" s="2">
        <f>(IF('Home Loan Extra Payments'!$D$12&gt;0,IF($A189&gt;='Home Loan Extra Payments'!$D$13,'Home Loan Extra Payments'!$D$12,0),0)+(IF('Home Loan Extra Payments'!$H$12&gt;0,IF('Home Loan Extra Payments'!$H$13&gt;0,IF('Home Loan Extra Payments'!$H$13=$A189,'Home Loan Extra Payments'!$H$12,0),0),0)))</f>
        <v>1000</v>
      </c>
    </row>
    <row r="190" spans="1:10" s="2" customFormat="1" ht="9.9499999999999993" customHeight="1" x14ac:dyDescent="0.2">
      <c r="A190" s="19">
        <v>189</v>
      </c>
      <c r="B190" s="20">
        <f t="shared" si="13"/>
        <v>0</v>
      </c>
      <c r="C190" s="20">
        <f>IF($H189=0,0,IF($H189&lt;$C189,$H189+$D190,PMT('Home Loan Extra Payments'!$D$9/12,'Home Loan Extra Payments'!$D$10,-'Home Loan Extra Payments'!$D$8,0,0)))</f>
        <v>0</v>
      </c>
      <c r="D190" s="15">
        <f>$B190*('Home Loan Extra Payments'!$D$9/12)</f>
        <v>0</v>
      </c>
      <c r="E190" s="20"/>
      <c r="F190" s="20">
        <f t="shared" si="10"/>
        <v>0</v>
      </c>
      <c r="G190" s="20">
        <f t="shared" si="14"/>
        <v>0</v>
      </c>
      <c r="H190" s="20">
        <f t="shared" si="11"/>
        <v>0</v>
      </c>
      <c r="I190" s="16">
        <f t="shared" si="12"/>
        <v>0</v>
      </c>
      <c r="J190" s="2">
        <f>(IF('Home Loan Extra Payments'!$D$12&gt;0,IF($A190&gt;='Home Loan Extra Payments'!$D$13,'Home Loan Extra Payments'!$D$12,0),0)+(IF('Home Loan Extra Payments'!$H$12&gt;0,IF('Home Loan Extra Payments'!$H$13&gt;0,IF('Home Loan Extra Payments'!$H$13=$A190,'Home Loan Extra Payments'!$H$12,0),0),0)))</f>
        <v>1000</v>
      </c>
    </row>
    <row r="191" spans="1:10" s="2" customFormat="1" ht="9.9499999999999993" customHeight="1" x14ac:dyDescent="0.2">
      <c r="A191" s="19">
        <v>190</v>
      </c>
      <c r="B191" s="20">
        <f t="shared" si="13"/>
        <v>0</v>
      </c>
      <c r="C191" s="20">
        <f>IF($H190=0,0,IF($H190&lt;$C190,$H190+$D191,PMT('Home Loan Extra Payments'!$D$9/12,'Home Loan Extra Payments'!$D$10,-'Home Loan Extra Payments'!$D$8,0,0)))</f>
        <v>0</v>
      </c>
      <c r="D191" s="15">
        <f>$B191*('Home Loan Extra Payments'!$D$9/12)</f>
        <v>0</v>
      </c>
      <c r="E191" s="20"/>
      <c r="F191" s="20">
        <f t="shared" si="10"/>
        <v>0</v>
      </c>
      <c r="G191" s="20">
        <f t="shared" si="14"/>
        <v>0</v>
      </c>
      <c r="H191" s="20">
        <f t="shared" si="11"/>
        <v>0</v>
      </c>
      <c r="I191" s="16">
        <f t="shared" si="12"/>
        <v>0</v>
      </c>
      <c r="J191" s="2">
        <f>(IF('Home Loan Extra Payments'!$D$12&gt;0,IF($A191&gt;='Home Loan Extra Payments'!$D$13,'Home Loan Extra Payments'!$D$12,0),0)+(IF('Home Loan Extra Payments'!$H$12&gt;0,IF('Home Loan Extra Payments'!$H$13&gt;0,IF('Home Loan Extra Payments'!$H$13=$A191,'Home Loan Extra Payments'!$H$12,0),0),0)))</f>
        <v>1000</v>
      </c>
    </row>
    <row r="192" spans="1:10" s="2" customFormat="1" ht="9.9499999999999993" customHeight="1" x14ac:dyDescent="0.2">
      <c r="A192" s="19">
        <v>191</v>
      </c>
      <c r="B192" s="20">
        <f t="shared" si="13"/>
        <v>0</v>
      </c>
      <c r="C192" s="20">
        <f>IF($H191=0,0,IF($H191&lt;$C191,$H191+$D192,PMT('Home Loan Extra Payments'!$D$9/12,'Home Loan Extra Payments'!$D$10,-'Home Loan Extra Payments'!$D$8,0,0)))</f>
        <v>0</v>
      </c>
      <c r="D192" s="15">
        <f>$B192*('Home Loan Extra Payments'!$D$9/12)</f>
        <v>0</v>
      </c>
      <c r="E192" s="20"/>
      <c r="F192" s="20">
        <f t="shared" si="10"/>
        <v>0</v>
      </c>
      <c r="G192" s="20">
        <f t="shared" si="14"/>
        <v>0</v>
      </c>
      <c r="H192" s="20">
        <f t="shared" si="11"/>
        <v>0</v>
      </c>
      <c r="I192" s="16">
        <f t="shared" si="12"/>
        <v>0</v>
      </c>
      <c r="J192" s="2">
        <f>(IF('Home Loan Extra Payments'!$D$12&gt;0,IF($A192&gt;='Home Loan Extra Payments'!$D$13,'Home Loan Extra Payments'!$D$12,0),0)+(IF('Home Loan Extra Payments'!$H$12&gt;0,IF('Home Loan Extra Payments'!$H$13&gt;0,IF('Home Loan Extra Payments'!$H$13=$A192,'Home Loan Extra Payments'!$H$12,0),0),0)))</f>
        <v>1000</v>
      </c>
    </row>
    <row r="193" spans="1:10" s="2" customFormat="1" ht="9.9499999999999993" customHeight="1" x14ac:dyDescent="0.2">
      <c r="A193" s="19">
        <v>192</v>
      </c>
      <c r="B193" s="20">
        <f t="shared" si="13"/>
        <v>0</v>
      </c>
      <c r="C193" s="20">
        <f>IF($H192=0,0,IF($H192&lt;$C192,$H192+$D193,PMT('Home Loan Extra Payments'!$D$9/12,'Home Loan Extra Payments'!$D$10,-'Home Loan Extra Payments'!$D$8,0,0)))</f>
        <v>0</v>
      </c>
      <c r="D193" s="15">
        <f>$B193*('Home Loan Extra Payments'!$D$9/12)</f>
        <v>0</v>
      </c>
      <c r="E193" s="20"/>
      <c r="F193" s="20">
        <f t="shared" si="10"/>
        <v>0</v>
      </c>
      <c r="G193" s="20">
        <f t="shared" si="14"/>
        <v>0</v>
      </c>
      <c r="H193" s="20">
        <f t="shared" si="11"/>
        <v>0</v>
      </c>
      <c r="I193" s="16">
        <f t="shared" si="12"/>
        <v>0</v>
      </c>
      <c r="J193" s="2">
        <f>(IF('Home Loan Extra Payments'!$D$12&gt;0,IF($A193&gt;='Home Loan Extra Payments'!$D$13,'Home Loan Extra Payments'!$D$12,0),0)+(IF('Home Loan Extra Payments'!$H$12&gt;0,IF('Home Loan Extra Payments'!$H$13&gt;0,IF('Home Loan Extra Payments'!$H$13=$A193,'Home Loan Extra Payments'!$H$12,0),0),0)))</f>
        <v>1000</v>
      </c>
    </row>
    <row r="194" spans="1:10" s="2" customFormat="1" ht="9.9499999999999993" customHeight="1" x14ac:dyDescent="0.2">
      <c r="A194" s="19">
        <v>193</v>
      </c>
      <c r="B194" s="20">
        <f t="shared" si="13"/>
        <v>0</v>
      </c>
      <c r="C194" s="20">
        <f>IF($H193=0,0,IF($H193&lt;$C193,$H193+$D194,PMT('Home Loan Extra Payments'!$D$9/12,'Home Loan Extra Payments'!$D$10,-'Home Loan Extra Payments'!$D$8,0,0)))</f>
        <v>0</v>
      </c>
      <c r="D194" s="15">
        <f>$B194*('Home Loan Extra Payments'!$D$9/12)</f>
        <v>0</v>
      </c>
      <c r="E194" s="20"/>
      <c r="F194" s="20">
        <f t="shared" ref="F194:F257" si="15">$C194-$D194</f>
        <v>0</v>
      </c>
      <c r="G194" s="20">
        <f t="shared" si="14"/>
        <v>0</v>
      </c>
      <c r="H194" s="20">
        <f t="shared" ref="H194:H257" si="16">IF(ROUND($B194-$F194-$G194,2)=0,0,$B194-$F194-$G194)</f>
        <v>0</v>
      </c>
      <c r="I194" s="16">
        <f t="shared" ref="I194:I257" si="17">IF($B194=0,0,$H194/$B$2)</f>
        <v>0</v>
      </c>
      <c r="J194" s="2">
        <f>(IF('Home Loan Extra Payments'!$D$12&gt;0,IF($A194&gt;='Home Loan Extra Payments'!$D$13,'Home Loan Extra Payments'!$D$12,0),0)+(IF('Home Loan Extra Payments'!$H$12&gt;0,IF('Home Loan Extra Payments'!$H$13&gt;0,IF('Home Loan Extra Payments'!$H$13=$A194,'Home Loan Extra Payments'!$H$12,0),0),0)))</f>
        <v>1000</v>
      </c>
    </row>
    <row r="195" spans="1:10" s="2" customFormat="1" ht="9.9499999999999993" customHeight="1" x14ac:dyDescent="0.2">
      <c r="A195" s="19">
        <v>194</v>
      </c>
      <c r="B195" s="20">
        <f t="shared" ref="B195:B258" si="18">$H194</f>
        <v>0</v>
      </c>
      <c r="C195" s="20">
        <f>IF($H194=0,0,IF($H194&lt;$C194,$H194+$D195,PMT('Home Loan Extra Payments'!$D$9/12,'Home Loan Extra Payments'!$D$10,-'Home Loan Extra Payments'!$D$8,0,0)))</f>
        <v>0</v>
      </c>
      <c r="D195" s="15">
        <f>$B195*('Home Loan Extra Payments'!$D$9/12)</f>
        <v>0</v>
      </c>
      <c r="E195" s="20"/>
      <c r="F195" s="20">
        <f t="shared" si="15"/>
        <v>0</v>
      </c>
      <c r="G195" s="20">
        <f t="shared" ref="G195:G258" si="19">IF(OR($H194=($J195+$C195),($J195+$C195)&gt;$H194),0,$J195)</f>
        <v>0</v>
      </c>
      <c r="H195" s="20">
        <f t="shared" si="16"/>
        <v>0</v>
      </c>
      <c r="I195" s="16">
        <f t="shared" si="17"/>
        <v>0</v>
      </c>
      <c r="J195" s="2">
        <f>(IF('Home Loan Extra Payments'!$D$12&gt;0,IF($A195&gt;='Home Loan Extra Payments'!$D$13,'Home Loan Extra Payments'!$D$12,0),0)+(IF('Home Loan Extra Payments'!$H$12&gt;0,IF('Home Loan Extra Payments'!$H$13&gt;0,IF('Home Loan Extra Payments'!$H$13=$A195,'Home Loan Extra Payments'!$H$12,0),0),0)))</f>
        <v>1000</v>
      </c>
    </row>
    <row r="196" spans="1:10" s="2" customFormat="1" ht="9.9499999999999993" customHeight="1" x14ac:dyDescent="0.2">
      <c r="A196" s="19">
        <v>195</v>
      </c>
      <c r="B196" s="20">
        <f t="shared" si="18"/>
        <v>0</v>
      </c>
      <c r="C196" s="20">
        <f>IF($H195=0,0,IF($H195&lt;$C195,$H195+$D196,PMT('Home Loan Extra Payments'!$D$9/12,'Home Loan Extra Payments'!$D$10,-'Home Loan Extra Payments'!$D$8,0,0)))</f>
        <v>0</v>
      </c>
      <c r="D196" s="15">
        <f>$B196*('Home Loan Extra Payments'!$D$9/12)</f>
        <v>0</v>
      </c>
      <c r="E196" s="20"/>
      <c r="F196" s="20">
        <f t="shared" si="15"/>
        <v>0</v>
      </c>
      <c r="G196" s="20">
        <f t="shared" si="19"/>
        <v>0</v>
      </c>
      <c r="H196" s="20">
        <f t="shared" si="16"/>
        <v>0</v>
      </c>
      <c r="I196" s="16">
        <f t="shared" si="17"/>
        <v>0</v>
      </c>
      <c r="J196" s="2">
        <f>(IF('Home Loan Extra Payments'!$D$12&gt;0,IF($A196&gt;='Home Loan Extra Payments'!$D$13,'Home Loan Extra Payments'!$D$12,0),0)+(IF('Home Loan Extra Payments'!$H$12&gt;0,IF('Home Loan Extra Payments'!$H$13&gt;0,IF('Home Loan Extra Payments'!$H$13=$A196,'Home Loan Extra Payments'!$H$12,0),0),0)))</f>
        <v>1000</v>
      </c>
    </row>
    <row r="197" spans="1:10" s="2" customFormat="1" ht="9.9499999999999993" customHeight="1" x14ac:dyDescent="0.2">
      <c r="A197" s="19">
        <v>196</v>
      </c>
      <c r="B197" s="20">
        <f t="shared" si="18"/>
        <v>0</v>
      </c>
      <c r="C197" s="20">
        <f>IF($H196=0,0,IF($H196&lt;$C196,$H196+$D197,PMT('Home Loan Extra Payments'!$D$9/12,'Home Loan Extra Payments'!$D$10,-'Home Loan Extra Payments'!$D$8,0,0)))</f>
        <v>0</v>
      </c>
      <c r="D197" s="15">
        <f>$B197*('Home Loan Extra Payments'!$D$9/12)</f>
        <v>0</v>
      </c>
      <c r="E197" s="20"/>
      <c r="F197" s="20">
        <f t="shared" si="15"/>
        <v>0</v>
      </c>
      <c r="G197" s="20">
        <f t="shared" si="19"/>
        <v>0</v>
      </c>
      <c r="H197" s="20">
        <f t="shared" si="16"/>
        <v>0</v>
      </c>
      <c r="I197" s="16">
        <f t="shared" si="17"/>
        <v>0</v>
      </c>
      <c r="J197" s="2">
        <f>(IF('Home Loan Extra Payments'!$D$12&gt;0,IF($A197&gt;='Home Loan Extra Payments'!$D$13,'Home Loan Extra Payments'!$D$12,0),0)+(IF('Home Loan Extra Payments'!$H$12&gt;0,IF('Home Loan Extra Payments'!$H$13&gt;0,IF('Home Loan Extra Payments'!$H$13=$A197,'Home Loan Extra Payments'!$H$12,0),0),0)))</f>
        <v>1000</v>
      </c>
    </row>
    <row r="198" spans="1:10" s="2" customFormat="1" ht="9.9499999999999993" customHeight="1" x14ac:dyDescent="0.2">
      <c r="A198" s="19">
        <v>197</v>
      </c>
      <c r="B198" s="20">
        <f t="shared" si="18"/>
        <v>0</v>
      </c>
      <c r="C198" s="20">
        <f>IF($H197=0,0,IF($H197&lt;$C197,$H197+$D198,PMT('Home Loan Extra Payments'!$D$9/12,'Home Loan Extra Payments'!$D$10,-'Home Loan Extra Payments'!$D$8,0,0)))</f>
        <v>0</v>
      </c>
      <c r="D198" s="15">
        <f>$B198*('Home Loan Extra Payments'!$D$9/12)</f>
        <v>0</v>
      </c>
      <c r="E198" s="20"/>
      <c r="F198" s="20">
        <f t="shared" si="15"/>
        <v>0</v>
      </c>
      <c r="G198" s="20">
        <f t="shared" si="19"/>
        <v>0</v>
      </c>
      <c r="H198" s="20">
        <f t="shared" si="16"/>
        <v>0</v>
      </c>
      <c r="I198" s="16">
        <f t="shared" si="17"/>
        <v>0</v>
      </c>
      <c r="J198" s="2">
        <f>(IF('Home Loan Extra Payments'!$D$12&gt;0,IF($A198&gt;='Home Loan Extra Payments'!$D$13,'Home Loan Extra Payments'!$D$12,0),0)+(IF('Home Loan Extra Payments'!$H$12&gt;0,IF('Home Loan Extra Payments'!$H$13&gt;0,IF('Home Loan Extra Payments'!$H$13=$A198,'Home Loan Extra Payments'!$H$12,0),0),0)))</f>
        <v>1000</v>
      </c>
    </row>
    <row r="199" spans="1:10" s="2" customFormat="1" ht="9.9499999999999993" customHeight="1" x14ac:dyDescent="0.2">
      <c r="A199" s="19">
        <v>198</v>
      </c>
      <c r="B199" s="20">
        <f t="shared" si="18"/>
        <v>0</v>
      </c>
      <c r="C199" s="20">
        <f>IF($H198=0,0,IF($H198&lt;$C198,$H198+$D199,PMT('Home Loan Extra Payments'!$D$9/12,'Home Loan Extra Payments'!$D$10,-'Home Loan Extra Payments'!$D$8,0,0)))</f>
        <v>0</v>
      </c>
      <c r="D199" s="15">
        <f>$B199*('Home Loan Extra Payments'!$D$9/12)</f>
        <v>0</v>
      </c>
      <c r="E199" s="20"/>
      <c r="F199" s="20">
        <f t="shared" si="15"/>
        <v>0</v>
      </c>
      <c r="G199" s="20">
        <f t="shared" si="19"/>
        <v>0</v>
      </c>
      <c r="H199" s="20">
        <f t="shared" si="16"/>
        <v>0</v>
      </c>
      <c r="I199" s="16">
        <f t="shared" si="17"/>
        <v>0</v>
      </c>
      <c r="J199" s="2">
        <f>(IF('Home Loan Extra Payments'!$D$12&gt;0,IF($A199&gt;='Home Loan Extra Payments'!$D$13,'Home Loan Extra Payments'!$D$12,0),0)+(IF('Home Loan Extra Payments'!$H$12&gt;0,IF('Home Loan Extra Payments'!$H$13&gt;0,IF('Home Loan Extra Payments'!$H$13=$A199,'Home Loan Extra Payments'!$H$12,0),0),0)))</f>
        <v>1000</v>
      </c>
    </row>
    <row r="200" spans="1:10" s="2" customFormat="1" ht="9.9499999999999993" customHeight="1" x14ac:dyDescent="0.2">
      <c r="A200" s="19">
        <v>199</v>
      </c>
      <c r="B200" s="20">
        <f t="shared" si="18"/>
        <v>0</v>
      </c>
      <c r="C200" s="20">
        <f>IF($H199=0,0,IF($H199&lt;$C199,$H199+$D200,PMT('Home Loan Extra Payments'!$D$9/12,'Home Loan Extra Payments'!$D$10,-'Home Loan Extra Payments'!$D$8,0,0)))</f>
        <v>0</v>
      </c>
      <c r="D200" s="15">
        <f>$B200*('Home Loan Extra Payments'!$D$9/12)</f>
        <v>0</v>
      </c>
      <c r="E200" s="20"/>
      <c r="F200" s="20">
        <f t="shared" si="15"/>
        <v>0</v>
      </c>
      <c r="G200" s="20">
        <f t="shared" si="19"/>
        <v>0</v>
      </c>
      <c r="H200" s="20">
        <f t="shared" si="16"/>
        <v>0</v>
      </c>
      <c r="I200" s="16">
        <f t="shared" si="17"/>
        <v>0</v>
      </c>
      <c r="J200" s="2">
        <f>(IF('Home Loan Extra Payments'!$D$12&gt;0,IF($A200&gt;='Home Loan Extra Payments'!$D$13,'Home Loan Extra Payments'!$D$12,0),0)+(IF('Home Loan Extra Payments'!$H$12&gt;0,IF('Home Loan Extra Payments'!$H$13&gt;0,IF('Home Loan Extra Payments'!$H$13=$A200,'Home Loan Extra Payments'!$H$12,0),0),0)))</f>
        <v>1000</v>
      </c>
    </row>
    <row r="201" spans="1:10" s="2" customFormat="1" ht="9.9499999999999993" customHeight="1" x14ac:dyDescent="0.2">
      <c r="A201" s="19">
        <v>200</v>
      </c>
      <c r="B201" s="20">
        <f t="shared" si="18"/>
        <v>0</v>
      </c>
      <c r="C201" s="20">
        <f>IF($H200=0,0,IF($H200&lt;$C200,$H200+$D201,PMT('Home Loan Extra Payments'!$D$9/12,'Home Loan Extra Payments'!$D$10,-'Home Loan Extra Payments'!$D$8,0,0)))</f>
        <v>0</v>
      </c>
      <c r="D201" s="15">
        <f>$B201*('Home Loan Extra Payments'!$D$9/12)</f>
        <v>0</v>
      </c>
      <c r="E201" s="20"/>
      <c r="F201" s="20">
        <f t="shared" si="15"/>
        <v>0</v>
      </c>
      <c r="G201" s="20">
        <f t="shared" si="19"/>
        <v>0</v>
      </c>
      <c r="H201" s="20">
        <f t="shared" si="16"/>
        <v>0</v>
      </c>
      <c r="I201" s="16">
        <f t="shared" si="17"/>
        <v>0</v>
      </c>
      <c r="J201" s="2">
        <f>(IF('Home Loan Extra Payments'!$D$12&gt;0,IF($A201&gt;='Home Loan Extra Payments'!$D$13,'Home Loan Extra Payments'!$D$12,0),0)+(IF('Home Loan Extra Payments'!$H$12&gt;0,IF('Home Loan Extra Payments'!$H$13&gt;0,IF('Home Loan Extra Payments'!$H$13=$A201,'Home Loan Extra Payments'!$H$12,0),0),0)))</f>
        <v>1000</v>
      </c>
    </row>
    <row r="202" spans="1:10" s="2" customFormat="1" ht="9.9499999999999993" customHeight="1" x14ac:dyDescent="0.2">
      <c r="A202" s="19">
        <v>201</v>
      </c>
      <c r="B202" s="20">
        <f t="shared" si="18"/>
        <v>0</v>
      </c>
      <c r="C202" s="20">
        <f>IF($H201=0,0,IF($H201&lt;$C201,$H201+$D202,PMT('Home Loan Extra Payments'!$D$9/12,'Home Loan Extra Payments'!$D$10,-'Home Loan Extra Payments'!$D$8,0,0)))</f>
        <v>0</v>
      </c>
      <c r="D202" s="15">
        <f>$B202*('Home Loan Extra Payments'!$D$9/12)</f>
        <v>0</v>
      </c>
      <c r="E202" s="20"/>
      <c r="F202" s="20">
        <f t="shared" si="15"/>
        <v>0</v>
      </c>
      <c r="G202" s="20">
        <f t="shared" si="19"/>
        <v>0</v>
      </c>
      <c r="H202" s="20">
        <f t="shared" si="16"/>
        <v>0</v>
      </c>
      <c r="I202" s="16">
        <f t="shared" si="17"/>
        <v>0</v>
      </c>
      <c r="J202" s="2">
        <f>(IF('Home Loan Extra Payments'!$D$12&gt;0,IF($A202&gt;='Home Loan Extra Payments'!$D$13,'Home Loan Extra Payments'!$D$12,0),0)+(IF('Home Loan Extra Payments'!$H$12&gt;0,IF('Home Loan Extra Payments'!$H$13&gt;0,IF('Home Loan Extra Payments'!$H$13=$A202,'Home Loan Extra Payments'!$H$12,0),0),0)))</f>
        <v>1000</v>
      </c>
    </row>
    <row r="203" spans="1:10" s="2" customFormat="1" ht="9.9499999999999993" customHeight="1" x14ac:dyDescent="0.2">
      <c r="A203" s="19">
        <v>202</v>
      </c>
      <c r="B203" s="20">
        <f t="shared" si="18"/>
        <v>0</v>
      </c>
      <c r="C203" s="20">
        <f>IF($H202=0,0,IF($H202&lt;$C202,$H202+$D203,PMT('Home Loan Extra Payments'!$D$9/12,'Home Loan Extra Payments'!$D$10,-'Home Loan Extra Payments'!$D$8,0,0)))</f>
        <v>0</v>
      </c>
      <c r="D203" s="15">
        <f>$B203*('Home Loan Extra Payments'!$D$9/12)</f>
        <v>0</v>
      </c>
      <c r="E203" s="20"/>
      <c r="F203" s="20">
        <f t="shared" si="15"/>
        <v>0</v>
      </c>
      <c r="G203" s="20">
        <f t="shared" si="19"/>
        <v>0</v>
      </c>
      <c r="H203" s="20">
        <f t="shared" si="16"/>
        <v>0</v>
      </c>
      <c r="I203" s="16">
        <f t="shared" si="17"/>
        <v>0</v>
      </c>
      <c r="J203" s="2">
        <f>(IF('Home Loan Extra Payments'!$D$12&gt;0,IF($A203&gt;='Home Loan Extra Payments'!$D$13,'Home Loan Extra Payments'!$D$12,0),0)+(IF('Home Loan Extra Payments'!$H$12&gt;0,IF('Home Loan Extra Payments'!$H$13&gt;0,IF('Home Loan Extra Payments'!$H$13=$A203,'Home Loan Extra Payments'!$H$12,0),0),0)))</f>
        <v>1000</v>
      </c>
    </row>
    <row r="204" spans="1:10" s="2" customFormat="1" ht="9.9499999999999993" customHeight="1" x14ac:dyDescent="0.2">
      <c r="A204" s="19">
        <v>203</v>
      </c>
      <c r="B204" s="20">
        <f t="shared" si="18"/>
        <v>0</v>
      </c>
      <c r="C204" s="20">
        <f>IF($H203=0,0,IF($H203&lt;$C203,$H203+$D204,PMT('Home Loan Extra Payments'!$D$9/12,'Home Loan Extra Payments'!$D$10,-'Home Loan Extra Payments'!$D$8,0,0)))</f>
        <v>0</v>
      </c>
      <c r="D204" s="15">
        <f>$B204*('Home Loan Extra Payments'!$D$9/12)</f>
        <v>0</v>
      </c>
      <c r="E204" s="20"/>
      <c r="F204" s="20">
        <f t="shared" si="15"/>
        <v>0</v>
      </c>
      <c r="G204" s="20">
        <f t="shared" si="19"/>
        <v>0</v>
      </c>
      <c r="H204" s="20">
        <f t="shared" si="16"/>
        <v>0</v>
      </c>
      <c r="I204" s="16">
        <f t="shared" si="17"/>
        <v>0</v>
      </c>
      <c r="J204" s="2">
        <f>(IF('Home Loan Extra Payments'!$D$12&gt;0,IF($A204&gt;='Home Loan Extra Payments'!$D$13,'Home Loan Extra Payments'!$D$12,0),0)+(IF('Home Loan Extra Payments'!$H$12&gt;0,IF('Home Loan Extra Payments'!$H$13&gt;0,IF('Home Loan Extra Payments'!$H$13=$A204,'Home Loan Extra Payments'!$H$12,0),0),0)))</f>
        <v>1000</v>
      </c>
    </row>
    <row r="205" spans="1:10" s="2" customFormat="1" ht="9.9499999999999993" customHeight="1" x14ac:dyDescent="0.2">
      <c r="A205" s="19">
        <v>204</v>
      </c>
      <c r="B205" s="20">
        <f t="shared" si="18"/>
        <v>0</v>
      </c>
      <c r="C205" s="20">
        <f>IF($H204=0,0,IF($H204&lt;$C204,$H204+$D205,PMT('Home Loan Extra Payments'!$D$9/12,'Home Loan Extra Payments'!$D$10,-'Home Loan Extra Payments'!$D$8,0,0)))</f>
        <v>0</v>
      </c>
      <c r="D205" s="15">
        <f>$B205*('Home Loan Extra Payments'!$D$9/12)</f>
        <v>0</v>
      </c>
      <c r="E205" s="20"/>
      <c r="F205" s="20">
        <f t="shared" si="15"/>
        <v>0</v>
      </c>
      <c r="G205" s="20">
        <f t="shared" si="19"/>
        <v>0</v>
      </c>
      <c r="H205" s="20">
        <f t="shared" si="16"/>
        <v>0</v>
      </c>
      <c r="I205" s="16">
        <f t="shared" si="17"/>
        <v>0</v>
      </c>
      <c r="J205" s="2">
        <f>(IF('Home Loan Extra Payments'!$D$12&gt;0,IF($A205&gt;='Home Loan Extra Payments'!$D$13,'Home Loan Extra Payments'!$D$12,0),0)+(IF('Home Loan Extra Payments'!$H$12&gt;0,IF('Home Loan Extra Payments'!$H$13&gt;0,IF('Home Loan Extra Payments'!$H$13=$A205,'Home Loan Extra Payments'!$H$12,0),0),0)))</f>
        <v>1000</v>
      </c>
    </row>
    <row r="206" spans="1:10" s="2" customFormat="1" ht="9.9499999999999993" customHeight="1" x14ac:dyDescent="0.2">
      <c r="A206" s="19">
        <v>205</v>
      </c>
      <c r="B206" s="20">
        <f t="shared" si="18"/>
        <v>0</v>
      </c>
      <c r="C206" s="20">
        <f>IF($H205=0,0,IF($H205&lt;$C205,$H205+$D206,PMT('Home Loan Extra Payments'!$D$9/12,'Home Loan Extra Payments'!$D$10,-'Home Loan Extra Payments'!$D$8,0,0)))</f>
        <v>0</v>
      </c>
      <c r="D206" s="15">
        <f>$B206*('Home Loan Extra Payments'!$D$9/12)</f>
        <v>0</v>
      </c>
      <c r="E206" s="20"/>
      <c r="F206" s="20">
        <f t="shared" si="15"/>
        <v>0</v>
      </c>
      <c r="G206" s="20">
        <f t="shared" si="19"/>
        <v>0</v>
      </c>
      <c r="H206" s="20">
        <f t="shared" si="16"/>
        <v>0</v>
      </c>
      <c r="I206" s="16">
        <f t="shared" si="17"/>
        <v>0</v>
      </c>
      <c r="J206" s="2">
        <f>(IF('Home Loan Extra Payments'!$D$12&gt;0,IF($A206&gt;='Home Loan Extra Payments'!$D$13,'Home Loan Extra Payments'!$D$12,0),0)+(IF('Home Loan Extra Payments'!$H$12&gt;0,IF('Home Loan Extra Payments'!$H$13&gt;0,IF('Home Loan Extra Payments'!$H$13=$A206,'Home Loan Extra Payments'!$H$12,0),0),0)))</f>
        <v>1000</v>
      </c>
    </row>
    <row r="207" spans="1:10" s="2" customFormat="1" ht="9.9499999999999993" customHeight="1" x14ac:dyDescent="0.2">
      <c r="A207" s="19">
        <v>206</v>
      </c>
      <c r="B207" s="20">
        <f t="shared" si="18"/>
        <v>0</v>
      </c>
      <c r="C207" s="20">
        <f>IF($H206=0,0,IF($H206&lt;$C206,$H206+$D207,PMT('Home Loan Extra Payments'!$D$9/12,'Home Loan Extra Payments'!$D$10,-'Home Loan Extra Payments'!$D$8,0,0)))</f>
        <v>0</v>
      </c>
      <c r="D207" s="15">
        <f>$B207*('Home Loan Extra Payments'!$D$9/12)</f>
        <v>0</v>
      </c>
      <c r="E207" s="20"/>
      <c r="F207" s="20">
        <f t="shared" si="15"/>
        <v>0</v>
      </c>
      <c r="G207" s="20">
        <f t="shared" si="19"/>
        <v>0</v>
      </c>
      <c r="H207" s="20">
        <f t="shared" si="16"/>
        <v>0</v>
      </c>
      <c r="I207" s="16">
        <f t="shared" si="17"/>
        <v>0</v>
      </c>
      <c r="J207" s="2">
        <f>(IF('Home Loan Extra Payments'!$D$12&gt;0,IF($A207&gt;='Home Loan Extra Payments'!$D$13,'Home Loan Extra Payments'!$D$12,0),0)+(IF('Home Loan Extra Payments'!$H$12&gt;0,IF('Home Loan Extra Payments'!$H$13&gt;0,IF('Home Loan Extra Payments'!$H$13=$A207,'Home Loan Extra Payments'!$H$12,0),0),0)))</f>
        <v>1000</v>
      </c>
    </row>
    <row r="208" spans="1:10" s="2" customFormat="1" ht="9.9499999999999993" customHeight="1" x14ac:dyDescent="0.2">
      <c r="A208" s="19">
        <v>207</v>
      </c>
      <c r="B208" s="20">
        <f t="shared" si="18"/>
        <v>0</v>
      </c>
      <c r="C208" s="20">
        <f>IF($H207=0,0,IF($H207&lt;$C207,$H207+$D208,PMT('Home Loan Extra Payments'!$D$9/12,'Home Loan Extra Payments'!$D$10,-'Home Loan Extra Payments'!$D$8,0,0)))</f>
        <v>0</v>
      </c>
      <c r="D208" s="15">
        <f>$B208*('Home Loan Extra Payments'!$D$9/12)</f>
        <v>0</v>
      </c>
      <c r="E208" s="20"/>
      <c r="F208" s="20">
        <f t="shared" si="15"/>
        <v>0</v>
      </c>
      <c r="G208" s="20">
        <f t="shared" si="19"/>
        <v>0</v>
      </c>
      <c r="H208" s="20">
        <f t="shared" si="16"/>
        <v>0</v>
      </c>
      <c r="I208" s="16">
        <f t="shared" si="17"/>
        <v>0</v>
      </c>
      <c r="J208" s="2">
        <f>(IF('Home Loan Extra Payments'!$D$12&gt;0,IF($A208&gt;='Home Loan Extra Payments'!$D$13,'Home Loan Extra Payments'!$D$12,0),0)+(IF('Home Loan Extra Payments'!$H$12&gt;0,IF('Home Loan Extra Payments'!$H$13&gt;0,IF('Home Loan Extra Payments'!$H$13=$A208,'Home Loan Extra Payments'!$H$12,0),0),0)))</f>
        <v>1000</v>
      </c>
    </row>
    <row r="209" spans="1:10" s="2" customFormat="1" ht="9.9499999999999993" customHeight="1" x14ac:dyDescent="0.2">
      <c r="A209" s="19">
        <v>208</v>
      </c>
      <c r="B209" s="20">
        <f t="shared" si="18"/>
        <v>0</v>
      </c>
      <c r="C209" s="20">
        <f>IF($H208=0,0,IF($H208&lt;$C208,$H208+$D209,PMT('Home Loan Extra Payments'!$D$9/12,'Home Loan Extra Payments'!$D$10,-'Home Loan Extra Payments'!$D$8,0,0)))</f>
        <v>0</v>
      </c>
      <c r="D209" s="15">
        <f>$B209*('Home Loan Extra Payments'!$D$9/12)</f>
        <v>0</v>
      </c>
      <c r="E209" s="20"/>
      <c r="F209" s="20">
        <f t="shared" si="15"/>
        <v>0</v>
      </c>
      <c r="G209" s="20">
        <f t="shared" si="19"/>
        <v>0</v>
      </c>
      <c r="H209" s="20">
        <f t="shared" si="16"/>
        <v>0</v>
      </c>
      <c r="I209" s="16">
        <f t="shared" si="17"/>
        <v>0</v>
      </c>
      <c r="J209" s="2">
        <f>(IF('Home Loan Extra Payments'!$D$12&gt;0,IF($A209&gt;='Home Loan Extra Payments'!$D$13,'Home Loan Extra Payments'!$D$12,0),0)+(IF('Home Loan Extra Payments'!$H$12&gt;0,IF('Home Loan Extra Payments'!$H$13&gt;0,IF('Home Loan Extra Payments'!$H$13=$A209,'Home Loan Extra Payments'!$H$12,0),0),0)))</f>
        <v>1000</v>
      </c>
    </row>
    <row r="210" spans="1:10" s="2" customFormat="1" ht="9.9499999999999993" customHeight="1" x14ac:dyDescent="0.2">
      <c r="A210" s="19">
        <v>209</v>
      </c>
      <c r="B210" s="20">
        <f t="shared" si="18"/>
        <v>0</v>
      </c>
      <c r="C210" s="20">
        <f>IF($H209=0,0,IF($H209&lt;$C209,$H209+$D210,PMT('Home Loan Extra Payments'!$D$9/12,'Home Loan Extra Payments'!$D$10,-'Home Loan Extra Payments'!$D$8,0,0)))</f>
        <v>0</v>
      </c>
      <c r="D210" s="15">
        <f>$B210*('Home Loan Extra Payments'!$D$9/12)</f>
        <v>0</v>
      </c>
      <c r="E210" s="20"/>
      <c r="F210" s="20">
        <f t="shared" si="15"/>
        <v>0</v>
      </c>
      <c r="G210" s="20">
        <f t="shared" si="19"/>
        <v>0</v>
      </c>
      <c r="H210" s="20">
        <f t="shared" si="16"/>
        <v>0</v>
      </c>
      <c r="I210" s="16">
        <f t="shared" si="17"/>
        <v>0</v>
      </c>
      <c r="J210" s="2">
        <f>(IF('Home Loan Extra Payments'!$D$12&gt;0,IF($A210&gt;='Home Loan Extra Payments'!$D$13,'Home Loan Extra Payments'!$D$12,0),0)+(IF('Home Loan Extra Payments'!$H$12&gt;0,IF('Home Loan Extra Payments'!$H$13&gt;0,IF('Home Loan Extra Payments'!$H$13=$A210,'Home Loan Extra Payments'!$H$12,0),0),0)))</f>
        <v>1000</v>
      </c>
    </row>
    <row r="211" spans="1:10" s="2" customFormat="1" ht="9.9499999999999993" customHeight="1" x14ac:dyDescent="0.2">
      <c r="A211" s="19">
        <v>210</v>
      </c>
      <c r="B211" s="20">
        <f t="shared" si="18"/>
        <v>0</v>
      </c>
      <c r="C211" s="20">
        <f>IF($H210=0,0,IF($H210&lt;$C210,$H210+$D211,PMT('Home Loan Extra Payments'!$D$9/12,'Home Loan Extra Payments'!$D$10,-'Home Loan Extra Payments'!$D$8,0,0)))</f>
        <v>0</v>
      </c>
      <c r="D211" s="15">
        <f>$B211*('Home Loan Extra Payments'!$D$9/12)</f>
        <v>0</v>
      </c>
      <c r="E211" s="20"/>
      <c r="F211" s="20">
        <f t="shared" si="15"/>
        <v>0</v>
      </c>
      <c r="G211" s="20">
        <f t="shared" si="19"/>
        <v>0</v>
      </c>
      <c r="H211" s="20">
        <f t="shared" si="16"/>
        <v>0</v>
      </c>
      <c r="I211" s="16">
        <f t="shared" si="17"/>
        <v>0</v>
      </c>
      <c r="J211" s="2">
        <f>(IF('Home Loan Extra Payments'!$D$12&gt;0,IF($A211&gt;='Home Loan Extra Payments'!$D$13,'Home Loan Extra Payments'!$D$12,0),0)+(IF('Home Loan Extra Payments'!$H$12&gt;0,IF('Home Loan Extra Payments'!$H$13&gt;0,IF('Home Loan Extra Payments'!$H$13=$A211,'Home Loan Extra Payments'!$H$12,0),0),0)))</f>
        <v>1000</v>
      </c>
    </row>
    <row r="212" spans="1:10" s="2" customFormat="1" ht="9.9499999999999993" customHeight="1" x14ac:dyDescent="0.2">
      <c r="A212" s="19">
        <v>211</v>
      </c>
      <c r="B212" s="20">
        <f t="shared" si="18"/>
        <v>0</v>
      </c>
      <c r="C212" s="20">
        <f>IF($H211=0,0,IF($H211&lt;$C211,$H211+$D212,PMT('Home Loan Extra Payments'!$D$9/12,'Home Loan Extra Payments'!$D$10,-'Home Loan Extra Payments'!$D$8,0,0)))</f>
        <v>0</v>
      </c>
      <c r="D212" s="15">
        <f>$B212*('Home Loan Extra Payments'!$D$9/12)</f>
        <v>0</v>
      </c>
      <c r="E212" s="20"/>
      <c r="F212" s="20">
        <f t="shared" si="15"/>
        <v>0</v>
      </c>
      <c r="G212" s="20">
        <f t="shared" si="19"/>
        <v>0</v>
      </c>
      <c r="H212" s="20">
        <f t="shared" si="16"/>
        <v>0</v>
      </c>
      <c r="I212" s="16">
        <f t="shared" si="17"/>
        <v>0</v>
      </c>
      <c r="J212" s="2">
        <f>(IF('Home Loan Extra Payments'!$D$12&gt;0,IF($A212&gt;='Home Loan Extra Payments'!$D$13,'Home Loan Extra Payments'!$D$12,0),0)+(IF('Home Loan Extra Payments'!$H$12&gt;0,IF('Home Loan Extra Payments'!$H$13&gt;0,IF('Home Loan Extra Payments'!$H$13=$A212,'Home Loan Extra Payments'!$H$12,0),0),0)))</f>
        <v>1000</v>
      </c>
    </row>
    <row r="213" spans="1:10" s="2" customFormat="1" ht="9.9499999999999993" customHeight="1" x14ac:dyDescent="0.2">
      <c r="A213" s="19">
        <v>212</v>
      </c>
      <c r="B213" s="20">
        <f t="shared" si="18"/>
        <v>0</v>
      </c>
      <c r="C213" s="20">
        <f>IF($H212=0,0,IF($H212&lt;$C212,$H212+$D213,PMT('Home Loan Extra Payments'!$D$9/12,'Home Loan Extra Payments'!$D$10,-'Home Loan Extra Payments'!$D$8,0,0)))</f>
        <v>0</v>
      </c>
      <c r="D213" s="15">
        <f>$B213*('Home Loan Extra Payments'!$D$9/12)</f>
        <v>0</v>
      </c>
      <c r="E213" s="20"/>
      <c r="F213" s="20">
        <f t="shared" si="15"/>
        <v>0</v>
      </c>
      <c r="G213" s="20">
        <f t="shared" si="19"/>
        <v>0</v>
      </c>
      <c r="H213" s="20">
        <f t="shared" si="16"/>
        <v>0</v>
      </c>
      <c r="I213" s="16">
        <f t="shared" si="17"/>
        <v>0</v>
      </c>
      <c r="J213" s="2">
        <f>(IF('Home Loan Extra Payments'!$D$12&gt;0,IF($A213&gt;='Home Loan Extra Payments'!$D$13,'Home Loan Extra Payments'!$D$12,0),0)+(IF('Home Loan Extra Payments'!$H$12&gt;0,IF('Home Loan Extra Payments'!$H$13&gt;0,IF('Home Loan Extra Payments'!$H$13=$A213,'Home Loan Extra Payments'!$H$12,0),0),0)))</f>
        <v>1000</v>
      </c>
    </row>
    <row r="214" spans="1:10" s="2" customFormat="1" ht="9.9499999999999993" customHeight="1" x14ac:dyDescent="0.2">
      <c r="A214" s="19">
        <v>213</v>
      </c>
      <c r="B214" s="20">
        <f t="shared" si="18"/>
        <v>0</v>
      </c>
      <c r="C214" s="20">
        <f>IF($H213=0,0,IF($H213&lt;$C213,$H213+$D214,PMT('Home Loan Extra Payments'!$D$9/12,'Home Loan Extra Payments'!$D$10,-'Home Loan Extra Payments'!$D$8,0,0)))</f>
        <v>0</v>
      </c>
      <c r="D214" s="15">
        <f>$B214*('Home Loan Extra Payments'!$D$9/12)</f>
        <v>0</v>
      </c>
      <c r="E214" s="20"/>
      <c r="F214" s="20">
        <f t="shared" si="15"/>
        <v>0</v>
      </c>
      <c r="G214" s="20">
        <f t="shared" si="19"/>
        <v>0</v>
      </c>
      <c r="H214" s="20">
        <f t="shared" si="16"/>
        <v>0</v>
      </c>
      <c r="I214" s="16">
        <f t="shared" si="17"/>
        <v>0</v>
      </c>
      <c r="J214" s="2">
        <f>(IF('Home Loan Extra Payments'!$D$12&gt;0,IF($A214&gt;='Home Loan Extra Payments'!$D$13,'Home Loan Extra Payments'!$D$12,0),0)+(IF('Home Loan Extra Payments'!$H$12&gt;0,IF('Home Loan Extra Payments'!$H$13&gt;0,IF('Home Loan Extra Payments'!$H$13=$A214,'Home Loan Extra Payments'!$H$12,0),0),0)))</f>
        <v>1000</v>
      </c>
    </row>
    <row r="215" spans="1:10" s="2" customFormat="1" ht="9.9499999999999993" customHeight="1" x14ac:dyDescent="0.2">
      <c r="A215" s="19">
        <v>214</v>
      </c>
      <c r="B215" s="20">
        <f t="shared" si="18"/>
        <v>0</v>
      </c>
      <c r="C215" s="20">
        <f>IF($H214=0,0,IF($H214&lt;$C214,$H214+$D215,PMT('Home Loan Extra Payments'!$D$9/12,'Home Loan Extra Payments'!$D$10,-'Home Loan Extra Payments'!$D$8,0,0)))</f>
        <v>0</v>
      </c>
      <c r="D215" s="15">
        <f>$B215*('Home Loan Extra Payments'!$D$9/12)</f>
        <v>0</v>
      </c>
      <c r="E215" s="20"/>
      <c r="F215" s="20">
        <f t="shared" si="15"/>
        <v>0</v>
      </c>
      <c r="G215" s="20">
        <f t="shared" si="19"/>
        <v>0</v>
      </c>
      <c r="H215" s="20">
        <f t="shared" si="16"/>
        <v>0</v>
      </c>
      <c r="I215" s="16">
        <f t="shared" si="17"/>
        <v>0</v>
      </c>
      <c r="J215" s="2">
        <f>(IF('Home Loan Extra Payments'!$D$12&gt;0,IF($A215&gt;='Home Loan Extra Payments'!$D$13,'Home Loan Extra Payments'!$D$12,0),0)+(IF('Home Loan Extra Payments'!$H$12&gt;0,IF('Home Loan Extra Payments'!$H$13&gt;0,IF('Home Loan Extra Payments'!$H$13=$A215,'Home Loan Extra Payments'!$H$12,0),0),0)))</f>
        <v>1000</v>
      </c>
    </row>
    <row r="216" spans="1:10" s="2" customFormat="1" ht="9.9499999999999993" customHeight="1" x14ac:dyDescent="0.2">
      <c r="A216" s="19">
        <v>215</v>
      </c>
      <c r="B216" s="20">
        <f t="shared" si="18"/>
        <v>0</v>
      </c>
      <c r="C216" s="20">
        <f>IF($H215=0,0,IF($H215&lt;$C215,$H215+$D216,PMT('Home Loan Extra Payments'!$D$9/12,'Home Loan Extra Payments'!$D$10,-'Home Loan Extra Payments'!$D$8,0,0)))</f>
        <v>0</v>
      </c>
      <c r="D216" s="15">
        <f>$B216*('Home Loan Extra Payments'!$D$9/12)</f>
        <v>0</v>
      </c>
      <c r="E216" s="20"/>
      <c r="F216" s="20">
        <f t="shared" si="15"/>
        <v>0</v>
      </c>
      <c r="G216" s="20">
        <f t="shared" si="19"/>
        <v>0</v>
      </c>
      <c r="H216" s="20">
        <f t="shared" si="16"/>
        <v>0</v>
      </c>
      <c r="I216" s="16">
        <f t="shared" si="17"/>
        <v>0</v>
      </c>
      <c r="J216" s="2">
        <f>(IF('Home Loan Extra Payments'!$D$12&gt;0,IF($A216&gt;='Home Loan Extra Payments'!$D$13,'Home Loan Extra Payments'!$D$12,0),0)+(IF('Home Loan Extra Payments'!$H$12&gt;0,IF('Home Loan Extra Payments'!$H$13&gt;0,IF('Home Loan Extra Payments'!$H$13=$A216,'Home Loan Extra Payments'!$H$12,0),0),0)))</f>
        <v>1000</v>
      </c>
    </row>
    <row r="217" spans="1:10" s="2" customFormat="1" ht="9.9499999999999993" customHeight="1" x14ac:dyDescent="0.2">
      <c r="A217" s="19">
        <v>216</v>
      </c>
      <c r="B217" s="20">
        <f t="shared" si="18"/>
        <v>0</v>
      </c>
      <c r="C217" s="20">
        <f>IF($H216=0,0,IF($H216&lt;$C216,$H216+$D217,PMT('Home Loan Extra Payments'!$D$9/12,'Home Loan Extra Payments'!$D$10,-'Home Loan Extra Payments'!$D$8,0,0)))</f>
        <v>0</v>
      </c>
      <c r="D217" s="15">
        <f>$B217*('Home Loan Extra Payments'!$D$9/12)</f>
        <v>0</v>
      </c>
      <c r="E217" s="20"/>
      <c r="F217" s="20">
        <f t="shared" si="15"/>
        <v>0</v>
      </c>
      <c r="G217" s="20">
        <f t="shared" si="19"/>
        <v>0</v>
      </c>
      <c r="H217" s="20">
        <f t="shared" si="16"/>
        <v>0</v>
      </c>
      <c r="I217" s="16">
        <f t="shared" si="17"/>
        <v>0</v>
      </c>
      <c r="J217" s="2">
        <f>(IF('Home Loan Extra Payments'!$D$12&gt;0,IF($A217&gt;='Home Loan Extra Payments'!$D$13,'Home Loan Extra Payments'!$D$12,0),0)+(IF('Home Loan Extra Payments'!$H$12&gt;0,IF('Home Loan Extra Payments'!$H$13&gt;0,IF('Home Loan Extra Payments'!$H$13=$A217,'Home Loan Extra Payments'!$H$12,0),0),0)))</f>
        <v>1000</v>
      </c>
    </row>
    <row r="218" spans="1:10" s="2" customFormat="1" ht="9.9499999999999993" customHeight="1" x14ac:dyDescent="0.2">
      <c r="A218" s="19">
        <v>217</v>
      </c>
      <c r="B218" s="20">
        <f t="shared" si="18"/>
        <v>0</v>
      </c>
      <c r="C218" s="20">
        <f>IF($H217=0,0,IF($H217&lt;$C217,$H217+$D218,PMT('Home Loan Extra Payments'!$D$9/12,'Home Loan Extra Payments'!$D$10,-'Home Loan Extra Payments'!$D$8,0,0)))</f>
        <v>0</v>
      </c>
      <c r="D218" s="15">
        <f>$B218*('Home Loan Extra Payments'!$D$9/12)</f>
        <v>0</v>
      </c>
      <c r="E218" s="20"/>
      <c r="F218" s="20">
        <f t="shared" si="15"/>
        <v>0</v>
      </c>
      <c r="G218" s="20">
        <f t="shared" si="19"/>
        <v>0</v>
      </c>
      <c r="H218" s="20">
        <f t="shared" si="16"/>
        <v>0</v>
      </c>
      <c r="I218" s="16">
        <f t="shared" si="17"/>
        <v>0</v>
      </c>
      <c r="J218" s="2">
        <f>(IF('Home Loan Extra Payments'!$D$12&gt;0,IF($A218&gt;='Home Loan Extra Payments'!$D$13,'Home Loan Extra Payments'!$D$12,0),0)+(IF('Home Loan Extra Payments'!$H$12&gt;0,IF('Home Loan Extra Payments'!$H$13&gt;0,IF('Home Loan Extra Payments'!$H$13=$A218,'Home Loan Extra Payments'!$H$12,0),0),0)))</f>
        <v>1000</v>
      </c>
    </row>
    <row r="219" spans="1:10" s="2" customFormat="1" ht="9.9499999999999993" customHeight="1" x14ac:dyDescent="0.2">
      <c r="A219" s="19">
        <v>218</v>
      </c>
      <c r="B219" s="20">
        <f t="shared" si="18"/>
        <v>0</v>
      </c>
      <c r="C219" s="20">
        <f>IF($H218=0,0,IF($H218&lt;$C218,$H218+$D219,PMT('Home Loan Extra Payments'!$D$9/12,'Home Loan Extra Payments'!$D$10,-'Home Loan Extra Payments'!$D$8,0,0)))</f>
        <v>0</v>
      </c>
      <c r="D219" s="15">
        <f>$B219*('Home Loan Extra Payments'!$D$9/12)</f>
        <v>0</v>
      </c>
      <c r="E219" s="20"/>
      <c r="F219" s="20">
        <f t="shared" si="15"/>
        <v>0</v>
      </c>
      <c r="G219" s="20">
        <f t="shared" si="19"/>
        <v>0</v>
      </c>
      <c r="H219" s="20">
        <f t="shared" si="16"/>
        <v>0</v>
      </c>
      <c r="I219" s="16">
        <f t="shared" si="17"/>
        <v>0</v>
      </c>
      <c r="J219" s="2">
        <f>(IF('Home Loan Extra Payments'!$D$12&gt;0,IF($A219&gt;='Home Loan Extra Payments'!$D$13,'Home Loan Extra Payments'!$D$12,0),0)+(IF('Home Loan Extra Payments'!$H$12&gt;0,IF('Home Loan Extra Payments'!$H$13&gt;0,IF('Home Loan Extra Payments'!$H$13=$A219,'Home Loan Extra Payments'!$H$12,0),0),0)))</f>
        <v>1000</v>
      </c>
    </row>
    <row r="220" spans="1:10" s="2" customFormat="1" ht="9.9499999999999993" customHeight="1" x14ac:dyDescent="0.2">
      <c r="A220" s="19">
        <v>219</v>
      </c>
      <c r="B220" s="20">
        <f t="shared" si="18"/>
        <v>0</v>
      </c>
      <c r="C220" s="20">
        <f>IF($H219=0,0,IF($H219&lt;$C219,$H219+$D220,PMT('Home Loan Extra Payments'!$D$9/12,'Home Loan Extra Payments'!$D$10,-'Home Loan Extra Payments'!$D$8,0,0)))</f>
        <v>0</v>
      </c>
      <c r="D220" s="15">
        <f>$B220*('Home Loan Extra Payments'!$D$9/12)</f>
        <v>0</v>
      </c>
      <c r="E220" s="20"/>
      <c r="F220" s="20">
        <f t="shared" si="15"/>
        <v>0</v>
      </c>
      <c r="G220" s="20">
        <f t="shared" si="19"/>
        <v>0</v>
      </c>
      <c r="H220" s="20">
        <f t="shared" si="16"/>
        <v>0</v>
      </c>
      <c r="I220" s="16">
        <f t="shared" si="17"/>
        <v>0</v>
      </c>
      <c r="J220" s="2">
        <f>(IF('Home Loan Extra Payments'!$D$12&gt;0,IF($A220&gt;='Home Loan Extra Payments'!$D$13,'Home Loan Extra Payments'!$D$12,0),0)+(IF('Home Loan Extra Payments'!$H$12&gt;0,IF('Home Loan Extra Payments'!$H$13&gt;0,IF('Home Loan Extra Payments'!$H$13=$A220,'Home Loan Extra Payments'!$H$12,0),0),0)))</f>
        <v>1000</v>
      </c>
    </row>
    <row r="221" spans="1:10" s="2" customFormat="1" ht="9.9499999999999993" customHeight="1" x14ac:dyDescent="0.2">
      <c r="A221" s="19">
        <v>220</v>
      </c>
      <c r="B221" s="20">
        <f t="shared" si="18"/>
        <v>0</v>
      </c>
      <c r="C221" s="20">
        <f>IF($H220=0,0,IF($H220&lt;$C220,$H220+$D221,PMT('Home Loan Extra Payments'!$D$9/12,'Home Loan Extra Payments'!$D$10,-'Home Loan Extra Payments'!$D$8,0,0)))</f>
        <v>0</v>
      </c>
      <c r="D221" s="15">
        <f>$B221*('Home Loan Extra Payments'!$D$9/12)</f>
        <v>0</v>
      </c>
      <c r="E221" s="20"/>
      <c r="F221" s="20">
        <f t="shared" si="15"/>
        <v>0</v>
      </c>
      <c r="G221" s="20">
        <f t="shared" si="19"/>
        <v>0</v>
      </c>
      <c r="H221" s="20">
        <f t="shared" si="16"/>
        <v>0</v>
      </c>
      <c r="I221" s="16">
        <f t="shared" si="17"/>
        <v>0</v>
      </c>
      <c r="J221" s="2">
        <f>(IF('Home Loan Extra Payments'!$D$12&gt;0,IF($A221&gt;='Home Loan Extra Payments'!$D$13,'Home Loan Extra Payments'!$D$12,0),0)+(IF('Home Loan Extra Payments'!$H$12&gt;0,IF('Home Loan Extra Payments'!$H$13&gt;0,IF('Home Loan Extra Payments'!$H$13=$A221,'Home Loan Extra Payments'!$H$12,0),0),0)))</f>
        <v>1000</v>
      </c>
    </row>
    <row r="222" spans="1:10" s="2" customFormat="1" ht="9.9499999999999993" customHeight="1" x14ac:dyDescent="0.2">
      <c r="A222" s="19">
        <v>221</v>
      </c>
      <c r="B222" s="20">
        <f t="shared" si="18"/>
        <v>0</v>
      </c>
      <c r="C222" s="20">
        <f>IF($H221=0,0,IF($H221&lt;$C221,$H221+$D222,PMT('Home Loan Extra Payments'!$D$9/12,'Home Loan Extra Payments'!$D$10,-'Home Loan Extra Payments'!$D$8,0,0)))</f>
        <v>0</v>
      </c>
      <c r="D222" s="15">
        <f>$B222*('Home Loan Extra Payments'!$D$9/12)</f>
        <v>0</v>
      </c>
      <c r="E222" s="20"/>
      <c r="F222" s="20">
        <f t="shared" si="15"/>
        <v>0</v>
      </c>
      <c r="G222" s="20">
        <f t="shared" si="19"/>
        <v>0</v>
      </c>
      <c r="H222" s="20">
        <f t="shared" si="16"/>
        <v>0</v>
      </c>
      <c r="I222" s="16">
        <f t="shared" si="17"/>
        <v>0</v>
      </c>
      <c r="J222" s="2">
        <f>(IF('Home Loan Extra Payments'!$D$12&gt;0,IF($A222&gt;='Home Loan Extra Payments'!$D$13,'Home Loan Extra Payments'!$D$12,0),0)+(IF('Home Loan Extra Payments'!$H$12&gt;0,IF('Home Loan Extra Payments'!$H$13&gt;0,IF('Home Loan Extra Payments'!$H$13=$A222,'Home Loan Extra Payments'!$H$12,0),0),0)))</f>
        <v>1000</v>
      </c>
    </row>
    <row r="223" spans="1:10" s="2" customFormat="1" ht="9.9499999999999993" customHeight="1" x14ac:dyDescent="0.2">
      <c r="A223" s="19">
        <v>222</v>
      </c>
      <c r="B223" s="20">
        <f t="shared" si="18"/>
        <v>0</v>
      </c>
      <c r="C223" s="20">
        <f>IF($H222=0,0,IF($H222&lt;$C222,$H222+$D223,PMT('Home Loan Extra Payments'!$D$9/12,'Home Loan Extra Payments'!$D$10,-'Home Loan Extra Payments'!$D$8,0,0)))</f>
        <v>0</v>
      </c>
      <c r="D223" s="15">
        <f>$B223*('Home Loan Extra Payments'!$D$9/12)</f>
        <v>0</v>
      </c>
      <c r="E223" s="20"/>
      <c r="F223" s="20">
        <f t="shared" si="15"/>
        <v>0</v>
      </c>
      <c r="G223" s="20">
        <f t="shared" si="19"/>
        <v>0</v>
      </c>
      <c r="H223" s="20">
        <f t="shared" si="16"/>
        <v>0</v>
      </c>
      <c r="I223" s="16">
        <f t="shared" si="17"/>
        <v>0</v>
      </c>
      <c r="J223" s="2">
        <f>(IF('Home Loan Extra Payments'!$D$12&gt;0,IF($A223&gt;='Home Loan Extra Payments'!$D$13,'Home Loan Extra Payments'!$D$12,0),0)+(IF('Home Loan Extra Payments'!$H$12&gt;0,IF('Home Loan Extra Payments'!$H$13&gt;0,IF('Home Loan Extra Payments'!$H$13=$A223,'Home Loan Extra Payments'!$H$12,0),0),0)))</f>
        <v>1000</v>
      </c>
    </row>
    <row r="224" spans="1:10" s="2" customFormat="1" ht="9.9499999999999993" customHeight="1" x14ac:dyDescent="0.2">
      <c r="A224" s="19">
        <v>223</v>
      </c>
      <c r="B224" s="20">
        <f t="shared" si="18"/>
        <v>0</v>
      </c>
      <c r="C224" s="20">
        <f>IF($H223=0,0,IF($H223&lt;$C223,$H223+$D224,PMT('Home Loan Extra Payments'!$D$9/12,'Home Loan Extra Payments'!$D$10,-'Home Loan Extra Payments'!$D$8,0,0)))</f>
        <v>0</v>
      </c>
      <c r="D224" s="15">
        <f>$B224*('Home Loan Extra Payments'!$D$9/12)</f>
        <v>0</v>
      </c>
      <c r="E224" s="20"/>
      <c r="F224" s="20">
        <f t="shared" si="15"/>
        <v>0</v>
      </c>
      <c r="G224" s="20">
        <f t="shared" si="19"/>
        <v>0</v>
      </c>
      <c r="H224" s="20">
        <f t="shared" si="16"/>
        <v>0</v>
      </c>
      <c r="I224" s="16">
        <f t="shared" si="17"/>
        <v>0</v>
      </c>
      <c r="J224" s="2">
        <f>(IF('Home Loan Extra Payments'!$D$12&gt;0,IF($A224&gt;='Home Loan Extra Payments'!$D$13,'Home Loan Extra Payments'!$D$12,0),0)+(IF('Home Loan Extra Payments'!$H$12&gt;0,IF('Home Loan Extra Payments'!$H$13&gt;0,IF('Home Loan Extra Payments'!$H$13=$A224,'Home Loan Extra Payments'!$H$12,0),0),0)))</f>
        <v>1000</v>
      </c>
    </row>
    <row r="225" spans="1:10" s="2" customFormat="1" ht="9.9499999999999993" customHeight="1" x14ac:dyDescent="0.2">
      <c r="A225" s="19">
        <v>224</v>
      </c>
      <c r="B225" s="20">
        <f t="shared" si="18"/>
        <v>0</v>
      </c>
      <c r="C225" s="20">
        <f>IF($H224=0,0,IF($H224&lt;$C224,$H224+$D225,PMT('Home Loan Extra Payments'!$D$9/12,'Home Loan Extra Payments'!$D$10,-'Home Loan Extra Payments'!$D$8,0,0)))</f>
        <v>0</v>
      </c>
      <c r="D225" s="15">
        <f>$B225*('Home Loan Extra Payments'!$D$9/12)</f>
        <v>0</v>
      </c>
      <c r="E225" s="20"/>
      <c r="F225" s="20">
        <f t="shared" si="15"/>
        <v>0</v>
      </c>
      <c r="G225" s="20">
        <f t="shared" si="19"/>
        <v>0</v>
      </c>
      <c r="H225" s="20">
        <f t="shared" si="16"/>
        <v>0</v>
      </c>
      <c r="I225" s="16">
        <f t="shared" si="17"/>
        <v>0</v>
      </c>
      <c r="J225" s="2">
        <f>(IF('Home Loan Extra Payments'!$D$12&gt;0,IF($A225&gt;='Home Loan Extra Payments'!$D$13,'Home Loan Extra Payments'!$D$12,0),0)+(IF('Home Loan Extra Payments'!$H$12&gt;0,IF('Home Loan Extra Payments'!$H$13&gt;0,IF('Home Loan Extra Payments'!$H$13=$A225,'Home Loan Extra Payments'!$H$12,0),0),0)))</f>
        <v>1000</v>
      </c>
    </row>
    <row r="226" spans="1:10" s="2" customFormat="1" ht="9.9499999999999993" customHeight="1" x14ac:dyDescent="0.2">
      <c r="A226" s="19">
        <v>225</v>
      </c>
      <c r="B226" s="20">
        <f t="shared" si="18"/>
        <v>0</v>
      </c>
      <c r="C226" s="20">
        <f>IF($H225=0,0,IF($H225&lt;$C225,$H225+$D226,PMT('Home Loan Extra Payments'!$D$9/12,'Home Loan Extra Payments'!$D$10,-'Home Loan Extra Payments'!$D$8,0,0)))</f>
        <v>0</v>
      </c>
      <c r="D226" s="15">
        <f>$B226*('Home Loan Extra Payments'!$D$9/12)</f>
        <v>0</v>
      </c>
      <c r="E226" s="20"/>
      <c r="F226" s="20">
        <f t="shared" si="15"/>
        <v>0</v>
      </c>
      <c r="G226" s="20">
        <f t="shared" si="19"/>
        <v>0</v>
      </c>
      <c r="H226" s="20">
        <f t="shared" si="16"/>
        <v>0</v>
      </c>
      <c r="I226" s="16">
        <f t="shared" si="17"/>
        <v>0</v>
      </c>
      <c r="J226" s="2">
        <f>(IF('Home Loan Extra Payments'!$D$12&gt;0,IF($A226&gt;='Home Loan Extra Payments'!$D$13,'Home Loan Extra Payments'!$D$12,0),0)+(IF('Home Loan Extra Payments'!$H$12&gt;0,IF('Home Loan Extra Payments'!$H$13&gt;0,IF('Home Loan Extra Payments'!$H$13=$A226,'Home Loan Extra Payments'!$H$12,0),0),0)))</f>
        <v>1000</v>
      </c>
    </row>
    <row r="227" spans="1:10" s="2" customFormat="1" ht="9.9499999999999993" customHeight="1" x14ac:dyDescent="0.2">
      <c r="A227" s="19">
        <v>226</v>
      </c>
      <c r="B227" s="20">
        <f t="shared" si="18"/>
        <v>0</v>
      </c>
      <c r="C227" s="20">
        <f>IF($H226=0,0,IF($H226&lt;$C226,$H226+$D227,PMT('Home Loan Extra Payments'!$D$9/12,'Home Loan Extra Payments'!$D$10,-'Home Loan Extra Payments'!$D$8,0,0)))</f>
        <v>0</v>
      </c>
      <c r="D227" s="15">
        <f>$B227*('Home Loan Extra Payments'!$D$9/12)</f>
        <v>0</v>
      </c>
      <c r="E227" s="20"/>
      <c r="F227" s="20">
        <f t="shared" si="15"/>
        <v>0</v>
      </c>
      <c r="G227" s="20">
        <f t="shared" si="19"/>
        <v>0</v>
      </c>
      <c r="H227" s="20">
        <f t="shared" si="16"/>
        <v>0</v>
      </c>
      <c r="I227" s="16">
        <f t="shared" si="17"/>
        <v>0</v>
      </c>
      <c r="J227" s="2">
        <f>(IF('Home Loan Extra Payments'!$D$12&gt;0,IF($A227&gt;='Home Loan Extra Payments'!$D$13,'Home Loan Extra Payments'!$D$12,0),0)+(IF('Home Loan Extra Payments'!$H$12&gt;0,IF('Home Loan Extra Payments'!$H$13&gt;0,IF('Home Loan Extra Payments'!$H$13=$A227,'Home Loan Extra Payments'!$H$12,0),0),0)))</f>
        <v>1000</v>
      </c>
    </row>
    <row r="228" spans="1:10" s="2" customFormat="1" ht="9.9499999999999993" customHeight="1" x14ac:dyDescent="0.2">
      <c r="A228" s="19">
        <v>227</v>
      </c>
      <c r="B228" s="20">
        <f t="shared" si="18"/>
        <v>0</v>
      </c>
      <c r="C228" s="20">
        <f>IF($H227=0,0,IF($H227&lt;$C227,$H227+$D228,PMT('Home Loan Extra Payments'!$D$9/12,'Home Loan Extra Payments'!$D$10,-'Home Loan Extra Payments'!$D$8,0,0)))</f>
        <v>0</v>
      </c>
      <c r="D228" s="15">
        <f>$B228*('Home Loan Extra Payments'!$D$9/12)</f>
        <v>0</v>
      </c>
      <c r="E228" s="20"/>
      <c r="F228" s="20">
        <f t="shared" si="15"/>
        <v>0</v>
      </c>
      <c r="G228" s="20">
        <f t="shared" si="19"/>
        <v>0</v>
      </c>
      <c r="H228" s="20">
        <f t="shared" si="16"/>
        <v>0</v>
      </c>
      <c r="I228" s="16">
        <f t="shared" si="17"/>
        <v>0</v>
      </c>
      <c r="J228" s="2">
        <f>(IF('Home Loan Extra Payments'!$D$12&gt;0,IF($A228&gt;='Home Loan Extra Payments'!$D$13,'Home Loan Extra Payments'!$D$12,0),0)+(IF('Home Loan Extra Payments'!$H$12&gt;0,IF('Home Loan Extra Payments'!$H$13&gt;0,IF('Home Loan Extra Payments'!$H$13=$A228,'Home Loan Extra Payments'!$H$12,0),0),0)))</f>
        <v>1000</v>
      </c>
    </row>
    <row r="229" spans="1:10" s="2" customFormat="1" ht="9.9499999999999993" customHeight="1" x14ac:dyDescent="0.2">
      <c r="A229" s="19">
        <v>228</v>
      </c>
      <c r="B229" s="20">
        <f t="shared" si="18"/>
        <v>0</v>
      </c>
      <c r="C229" s="20">
        <f>IF($H228=0,0,IF($H228&lt;$C228,$H228+$D229,PMT('Home Loan Extra Payments'!$D$9/12,'Home Loan Extra Payments'!$D$10,-'Home Loan Extra Payments'!$D$8,0,0)))</f>
        <v>0</v>
      </c>
      <c r="D229" s="15">
        <f>$B229*('Home Loan Extra Payments'!$D$9/12)</f>
        <v>0</v>
      </c>
      <c r="E229" s="20"/>
      <c r="F229" s="20">
        <f t="shared" si="15"/>
        <v>0</v>
      </c>
      <c r="G229" s="20">
        <f t="shared" si="19"/>
        <v>0</v>
      </c>
      <c r="H229" s="20">
        <f t="shared" si="16"/>
        <v>0</v>
      </c>
      <c r="I229" s="16">
        <f t="shared" si="17"/>
        <v>0</v>
      </c>
      <c r="J229" s="2">
        <f>(IF('Home Loan Extra Payments'!$D$12&gt;0,IF($A229&gt;='Home Loan Extra Payments'!$D$13,'Home Loan Extra Payments'!$D$12,0),0)+(IF('Home Loan Extra Payments'!$H$12&gt;0,IF('Home Loan Extra Payments'!$H$13&gt;0,IF('Home Loan Extra Payments'!$H$13=$A229,'Home Loan Extra Payments'!$H$12,0),0),0)))</f>
        <v>1000</v>
      </c>
    </row>
    <row r="230" spans="1:10" s="2" customFormat="1" ht="9.9499999999999993" customHeight="1" x14ac:dyDescent="0.2">
      <c r="A230" s="19">
        <v>229</v>
      </c>
      <c r="B230" s="20">
        <f t="shared" si="18"/>
        <v>0</v>
      </c>
      <c r="C230" s="20">
        <f>IF($H229=0,0,IF($H229&lt;$C229,$H229+$D230,PMT('Home Loan Extra Payments'!$D$9/12,'Home Loan Extra Payments'!$D$10,-'Home Loan Extra Payments'!$D$8,0,0)))</f>
        <v>0</v>
      </c>
      <c r="D230" s="15">
        <f>$B230*('Home Loan Extra Payments'!$D$9/12)</f>
        <v>0</v>
      </c>
      <c r="E230" s="20"/>
      <c r="F230" s="20">
        <f t="shared" si="15"/>
        <v>0</v>
      </c>
      <c r="G230" s="20">
        <f t="shared" si="19"/>
        <v>0</v>
      </c>
      <c r="H230" s="20">
        <f t="shared" si="16"/>
        <v>0</v>
      </c>
      <c r="I230" s="16">
        <f t="shared" si="17"/>
        <v>0</v>
      </c>
      <c r="J230" s="2">
        <f>(IF('Home Loan Extra Payments'!$D$12&gt;0,IF($A230&gt;='Home Loan Extra Payments'!$D$13,'Home Loan Extra Payments'!$D$12,0),0)+(IF('Home Loan Extra Payments'!$H$12&gt;0,IF('Home Loan Extra Payments'!$H$13&gt;0,IF('Home Loan Extra Payments'!$H$13=$A230,'Home Loan Extra Payments'!$H$12,0),0),0)))</f>
        <v>1000</v>
      </c>
    </row>
    <row r="231" spans="1:10" s="2" customFormat="1" ht="9.9499999999999993" customHeight="1" x14ac:dyDescent="0.2">
      <c r="A231" s="19">
        <v>230</v>
      </c>
      <c r="B231" s="20">
        <f t="shared" si="18"/>
        <v>0</v>
      </c>
      <c r="C231" s="20">
        <f>IF($H230=0,0,IF($H230&lt;$C230,$H230+$D231,PMT('Home Loan Extra Payments'!$D$9/12,'Home Loan Extra Payments'!$D$10,-'Home Loan Extra Payments'!$D$8,0,0)))</f>
        <v>0</v>
      </c>
      <c r="D231" s="15">
        <f>$B231*('Home Loan Extra Payments'!$D$9/12)</f>
        <v>0</v>
      </c>
      <c r="E231" s="20"/>
      <c r="F231" s="20">
        <f t="shared" si="15"/>
        <v>0</v>
      </c>
      <c r="G231" s="20">
        <f t="shared" si="19"/>
        <v>0</v>
      </c>
      <c r="H231" s="20">
        <f t="shared" si="16"/>
        <v>0</v>
      </c>
      <c r="I231" s="16">
        <f t="shared" si="17"/>
        <v>0</v>
      </c>
      <c r="J231" s="2">
        <f>(IF('Home Loan Extra Payments'!$D$12&gt;0,IF($A231&gt;='Home Loan Extra Payments'!$D$13,'Home Loan Extra Payments'!$D$12,0),0)+(IF('Home Loan Extra Payments'!$H$12&gt;0,IF('Home Loan Extra Payments'!$H$13&gt;0,IF('Home Loan Extra Payments'!$H$13=$A231,'Home Loan Extra Payments'!$H$12,0),0),0)))</f>
        <v>1000</v>
      </c>
    </row>
    <row r="232" spans="1:10" s="2" customFormat="1" ht="9.9499999999999993" customHeight="1" x14ac:dyDescent="0.2">
      <c r="A232" s="19">
        <v>231</v>
      </c>
      <c r="B232" s="20">
        <f t="shared" si="18"/>
        <v>0</v>
      </c>
      <c r="C232" s="20">
        <f>IF($H231=0,0,IF($H231&lt;$C231,$H231+$D232,PMT('Home Loan Extra Payments'!$D$9/12,'Home Loan Extra Payments'!$D$10,-'Home Loan Extra Payments'!$D$8,0,0)))</f>
        <v>0</v>
      </c>
      <c r="D232" s="15">
        <f>$B232*('Home Loan Extra Payments'!$D$9/12)</f>
        <v>0</v>
      </c>
      <c r="E232" s="20"/>
      <c r="F232" s="20">
        <f t="shared" si="15"/>
        <v>0</v>
      </c>
      <c r="G232" s="20">
        <f t="shared" si="19"/>
        <v>0</v>
      </c>
      <c r="H232" s="20">
        <f t="shared" si="16"/>
        <v>0</v>
      </c>
      <c r="I232" s="16">
        <f t="shared" si="17"/>
        <v>0</v>
      </c>
      <c r="J232" s="2">
        <f>(IF('Home Loan Extra Payments'!$D$12&gt;0,IF($A232&gt;='Home Loan Extra Payments'!$D$13,'Home Loan Extra Payments'!$D$12,0),0)+(IF('Home Loan Extra Payments'!$H$12&gt;0,IF('Home Loan Extra Payments'!$H$13&gt;0,IF('Home Loan Extra Payments'!$H$13=$A232,'Home Loan Extra Payments'!$H$12,0),0),0)))</f>
        <v>1000</v>
      </c>
    </row>
    <row r="233" spans="1:10" s="2" customFormat="1" ht="9.9499999999999993" customHeight="1" x14ac:dyDescent="0.2">
      <c r="A233" s="19">
        <v>232</v>
      </c>
      <c r="B233" s="20">
        <f t="shared" si="18"/>
        <v>0</v>
      </c>
      <c r="C233" s="20">
        <f>IF($H232=0,0,IF($H232&lt;$C232,$H232+$D233,PMT('Home Loan Extra Payments'!$D$9/12,'Home Loan Extra Payments'!$D$10,-'Home Loan Extra Payments'!$D$8,0,0)))</f>
        <v>0</v>
      </c>
      <c r="D233" s="15">
        <f>$B233*('Home Loan Extra Payments'!$D$9/12)</f>
        <v>0</v>
      </c>
      <c r="E233" s="20"/>
      <c r="F233" s="20">
        <f t="shared" si="15"/>
        <v>0</v>
      </c>
      <c r="G233" s="20">
        <f t="shared" si="19"/>
        <v>0</v>
      </c>
      <c r="H233" s="20">
        <f t="shared" si="16"/>
        <v>0</v>
      </c>
      <c r="I233" s="16">
        <f t="shared" si="17"/>
        <v>0</v>
      </c>
      <c r="J233" s="2">
        <f>(IF('Home Loan Extra Payments'!$D$12&gt;0,IF($A233&gt;='Home Loan Extra Payments'!$D$13,'Home Loan Extra Payments'!$D$12,0),0)+(IF('Home Loan Extra Payments'!$H$12&gt;0,IF('Home Loan Extra Payments'!$H$13&gt;0,IF('Home Loan Extra Payments'!$H$13=$A233,'Home Loan Extra Payments'!$H$12,0),0),0)))</f>
        <v>1000</v>
      </c>
    </row>
    <row r="234" spans="1:10" s="2" customFormat="1" ht="9.9499999999999993" customHeight="1" x14ac:dyDescent="0.2">
      <c r="A234" s="19">
        <v>233</v>
      </c>
      <c r="B234" s="20">
        <f t="shared" si="18"/>
        <v>0</v>
      </c>
      <c r="C234" s="20">
        <f>IF($H233=0,0,IF($H233&lt;$C233,$H233+$D234,PMT('Home Loan Extra Payments'!$D$9/12,'Home Loan Extra Payments'!$D$10,-'Home Loan Extra Payments'!$D$8,0,0)))</f>
        <v>0</v>
      </c>
      <c r="D234" s="15">
        <f>$B234*('Home Loan Extra Payments'!$D$9/12)</f>
        <v>0</v>
      </c>
      <c r="E234" s="20"/>
      <c r="F234" s="20">
        <f t="shared" si="15"/>
        <v>0</v>
      </c>
      <c r="G234" s="20">
        <f t="shared" si="19"/>
        <v>0</v>
      </c>
      <c r="H234" s="20">
        <f t="shared" si="16"/>
        <v>0</v>
      </c>
      <c r="I234" s="16">
        <f t="shared" si="17"/>
        <v>0</v>
      </c>
      <c r="J234" s="2">
        <f>(IF('Home Loan Extra Payments'!$D$12&gt;0,IF($A234&gt;='Home Loan Extra Payments'!$D$13,'Home Loan Extra Payments'!$D$12,0),0)+(IF('Home Loan Extra Payments'!$H$12&gt;0,IF('Home Loan Extra Payments'!$H$13&gt;0,IF('Home Loan Extra Payments'!$H$13=$A234,'Home Loan Extra Payments'!$H$12,0),0),0)))</f>
        <v>1000</v>
      </c>
    </row>
    <row r="235" spans="1:10" s="2" customFormat="1" ht="9.9499999999999993" customHeight="1" x14ac:dyDescent="0.2">
      <c r="A235" s="19">
        <v>234</v>
      </c>
      <c r="B235" s="20">
        <f t="shared" si="18"/>
        <v>0</v>
      </c>
      <c r="C235" s="20">
        <f>IF($H234=0,0,IF($H234&lt;$C234,$H234+$D235,PMT('Home Loan Extra Payments'!$D$9/12,'Home Loan Extra Payments'!$D$10,-'Home Loan Extra Payments'!$D$8,0,0)))</f>
        <v>0</v>
      </c>
      <c r="D235" s="15">
        <f>$B235*('Home Loan Extra Payments'!$D$9/12)</f>
        <v>0</v>
      </c>
      <c r="E235" s="20"/>
      <c r="F235" s="20">
        <f t="shared" si="15"/>
        <v>0</v>
      </c>
      <c r="G235" s="20">
        <f t="shared" si="19"/>
        <v>0</v>
      </c>
      <c r="H235" s="20">
        <f t="shared" si="16"/>
        <v>0</v>
      </c>
      <c r="I235" s="16">
        <f t="shared" si="17"/>
        <v>0</v>
      </c>
      <c r="J235" s="2">
        <f>(IF('Home Loan Extra Payments'!$D$12&gt;0,IF($A235&gt;='Home Loan Extra Payments'!$D$13,'Home Loan Extra Payments'!$D$12,0),0)+(IF('Home Loan Extra Payments'!$H$12&gt;0,IF('Home Loan Extra Payments'!$H$13&gt;0,IF('Home Loan Extra Payments'!$H$13=$A235,'Home Loan Extra Payments'!$H$12,0),0),0)))</f>
        <v>1000</v>
      </c>
    </row>
    <row r="236" spans="1:10" s="2" customFormat="1" ht="9.9499999999999993" customHeight="1" x14ac:dyDescent="0.2">
      <c r="A236" s="19">
        <v>235</v>
      </c>
      <c r="B236" s="20">
        <f t="shared" si="18"/>
        <v>0</v>
      </c>
      <c r="C236" s="20">
        <f>IF($H235=0,0,IF($H235&lt;$C235,$H235+$D236,PMT('Home Loan Extra Payments'!$D$9/12,'Home Loan Extra Payments'!$D$10,-'Home Loan Extra Payments'!$D$8,0,0)))</f>
        <v>0</v>
      </c>
      <c r="D236" s="15">
        <f>$B236*('Home Loan Extra Payments'!$D$9/12)</f>
        <v>0</v>
      </c>
      <c r="E236" s="20"/>
      <c r="F236" s="20">
        <f t="shared" si="15"/>
        <v>0</v>
      </c>
      <c r="G236" s="20">
        <f t="shared" si="19"/>
        <v>0</v>
      </c>
      <c r="H236" s="20">
        <f t="shared" si="16"/>
        <v>0</v>
      </c>
      <c r="I236" s="16">
        <f t="shared" si="17"/>
        <v>0</v>
      </c>
      <c r="J236" s="2">
        <f>(IF('Home Loan Extra Payments'!$D$12&gt;0,IF($A236&gt;='Home Loan Extra Payments'!$D$13,'Home Loan Extra Payments'!$D$12,0),0)+(IF('Home Loan Extra Payments'!$H$12&gt;0,IF('Home Loan Extra Payments'!$H$13&gt;0,IF('Home Loan Extra Payments'!$H$13=$A236,'Home Loan Extra Payments'!$H$12,0),0),0)))</f>
        <v>1000</v>
      </c>
    </row>
    <row r="237" spans="1:10" s="2" customFormat="1" ht="9.9499999999999993" customHeight="1" x14ac:dyDescent="0.2">
      <c r="A237" s="19">
        <v>236</v>
      </c>
      <c r="B237" s="20">
        <f t="shared" si="18"/>
        <v>0</v>
      </c>
      <c r="C237" s="20">
        <f>IF($H236=0,0,IF($H236&lt;$C236,$H236+$D237,PMT('Home Loan Extra Payments'!$D$9/12,'Home Loan Extra Payments'!$D$10,-'Home Loan Extra Payments'!$D$8,0,0)))</f>
        <v>0</v>
      </c>
      <c r="D237" s="15">
        <f>$B237*('Home Loan Extra Payments'!$D$9/12)</f>
        <v>0</v>
      </c>
      <c r="E237" s="20"/>
      <c r="F237" s="20">
        <f t="shared" si="15"/>
        <v>0</v>
      </c>
      <c r="G237" s="20">
        <f t="shared" si="19"/>
        <v>0</v>
      </c>
      <c r="H237" s="20">
        <f t="shared" si="16"/>
        <v>0</v>
      </c>
      <c r="I237" s="16">
        <f t="shared" si="17"/>
        <v>0</v>
      </c>
      <c r="J237" s="2">
        <f>(IF('Home Loan Extra Payments'!$D$12&gt;0,IF($A237&gt;='Home Loan Extra Payments'!$D$13,'Home Loan Extra Payments'!$D$12,0),0)+(IF('Home Loan Extra Payments'!$H$12&gt;0,IF('Home Loan Extra Payments'!$H$13&gt;0,IF('Home Loan Extra Payments'!$H$13=$A237,'Home Loan Extra Payments'!$H$12,0),0),0)))</f>
        <v>1000</v>
      </c>
    </row>
    <row r="238" spans="1:10" s="2" customFormat="1" ht="9.9499999999999993" customHeight="1" x14ac:dyDescent="0.2">
      <c r="A238" s="19">
        <v>237</v>
      </c>
      <c r="B238" s="20">
        <f t="shared" si="18"/>
        <v>0</v>
      </c>
      <c r="C238" s="20">
        <f>IF($H237=0,0,IF($H237&lt;$C237,$H237+$D238,PMT('Home Loan Extra Payments'!$D$9/12,'Home Loan Extra Payments'!$D$10,-'Home Loan Extra Payments'!$D$8,0,0)))</f>
        <v>0</v>
      </c>
      <c r="D238" s="15">
        <f>$B238*('Home Loan Extra Payments'!$D$9/12)</f>
        <v>0</v>
      </c>
      <c r="E238" s="20"/>
      <c r="F238" s="20">
        <f t="shared" si="15"/>
        <v>0</v>
      </c>
      <c r="G238" s="20">
        <f t="shared" si="19"/>
        <v>0</v>
      </c>
      <c r="H238" s="20">
        <f t="shared" si="16"/>
        <v>0</v>
      </c>
      <c r="I238" s="16">
        <f t="shared" si="17"/>
        <v>0</v>
      </c>
      <c r="J238" s="2">
        <f>(IF('Home Loan Extra Payments'!$D$12&gt;0,IF($A238&gt;='Home Loan Extra Payments'!$D$13,'Home Loan Extra Payments'!$D$12,0),0)+(IF('Home Loan Extra Payments'!$H$12&gt;0,IF('Home Loan Extra Payments'!$H$13&gt;0,IF('Home Loan Extra Payments'!$H$13=$A238,'Home Loan Extra Payments'!$H$12,0),0),0)))</f>
        <v>1000</v>
      </c>
    </row>
    <row r="239" spans="1:10" s="2" customFormat="1" ht="9.9499999999999993" customHeight="1" x14ac:dyDescent="0.2">
      <c r="A239" s="19">
        <v>238</v>
      </c>
      <c r="B239" s="20">
        <f t="shared" si="18"/>
        <v>0</v>
      </c>
      <c r="C239" s="20">
        <f>IF($H238=0,0,IF($H238&lt;$C238,$H238+$D239,PMT('Home Loan Extra Payments'!$D$9/12,'Home Loan Extra Payments'!$D$10,-'Home Loan Extra Payments'!$D$8,0,0)))</f>
        <v>0</v>
      </c>
      <c r="D239" s="15">
        <f>$B239*('Home Loan Extra Payments'!$D$9/12)</f>
        <v>0</v>
      </c>
      <c r="E239" s="20"/>
      <c r="F239" s="20">
        <f t="shared" si="15"/>
        <v>0</v>
      </c>
      <c r="G239" s="20">
        <f t="shared" si="19"/>
        <v>0</v>
      </c>
      <c r="H239" s="20">
        <f t="shared" si="16"/>
        <v>0</v>
      </c>
      <c r="I239" s="16">
        <f t="shared" si="17"/>
        <v>0</v>
      </c>
      <c r="J239" s="2">
        <f>(IF('Home Loan Extra Payments'!$D$12&gt;0,IF($A239&gt;='Home Loan Extra Payments'!$D$13,'Home Loan Extra Payments'!$D$12,0),0)+(IF('Home Loan Extra Payments'!$H$12&gt;0,IF('Home Loan Extra Payments'!$H$13&gt;0,IF('Home Loan Extra Payments'!$H$13=$A239,'Home Loan Extra Payments'!$H$12,0),0),0)))</f>
        <v>1000</v>
      </c>
    </row>
    <row r="240" spans="1:10" s="2" customFormat="1" ht="9.9499999999999993" customHeight="1" x14ac:dyDescent="0.2">
      <c r="A240" s="19">
        <v>239</v>
      </c>
      <c r="B240" s="20">
        <f t="shared" si="18"/>
        <v>0</v>
      </c>
      <c r="C240" s="20">
        <f>IF($H239=0,0,IF($H239&lt;$C239,$H239+$D240,PMT('Home Loan Extra Payments'!$D$9/12,'Home Loan Extra Payments'!$D$10,-'Home Loan Extra Payments'!$D$8,0,0)))</f>
        <v>0</v>
      </c>
      <c r="D240" s="15">
        <f>$B240*('Home Loan Extra Payments'!$D$9/12)</f>
        <v>0</v>
      </c>
      <c r="E240" s="20"/>
      <c r="F240" s="20">
        <f t="shared" si="15"/>
        <v>0</v>
      </c>
      <c r="G240" s="20">
        <f t="shared" si="19"/>
        <v>0</v>
      </c>
      <c r="H240" s="20">
        <f t="shared" si="16"/>
        <v>0</v>
      </c>
      <c r="I240" s="16">
        <f t="shared" si="17"/>
        <v>0</v>
      </c>
      <c r="J240" s="2">
        <f>(IF('Home Loan Extra Payments'!$D$12&gt;0,IF($A240&gt;='Home Loan Extra Payments'!$D$13,'Home Loan Extra Payments'!$D$12,0),0)+(IF('Home Loan Extra Payments'!$H$12&gt;0,IF('Home Loan Extra Payments'!$H$13&gt;0,IF('Home Loan Extra Payments'!$H$13=$A240,'Home Loan Extra Payments'!$H$12,0),0),0)))</f>
        <v>1000</v>
      </c>
    </row>
    <row r="241" spans="1:10" s="2" customFormat="1" ht="9.9499999999999993" customHeight="1" x14ac:dyDescent="0.2">
      <c r="A241" s="19">
        <v>240</v>
      </c>
      <c r="B241" s="20">
        <f t="shared" si="18"/>
        <v>0</v>
      </c>
      <c r="C241" s="20">
        <f>IF($H240=0,0,IF($H240&lt;$C240,$H240+$D241,PMT('Home Loan Extra Payments'!$D$9/12,'Home Loan Extra Payments'!$D$10,-'Home Loan Extra Payments'!$D$8,0,0)))</f>
        <v>0</v>
      </c>
      <c r="D241" s="15">
        <f>$B241*('Home Loan Extra Payments'!$D$9/12)</f>
        <v>0</v>
      </c>
      <c r="E241" s="20"/>
      <c r="F241" s="20">
        <f t="shared" si="15"/>
        <v>0</v>
      </c>
      <c r="G241" s="20">
        <f t="shared" si="19"/>
        <v>0</v>
      </c>
      <c r="H241" s="20">
        <f t="shared" si="16"/>
        <v>0</v>
      </c>
      <c r="I241" s="16">
        <f t="shared" si="17"/>
        <v>0</v>
      </c>
      <c r="J241" s="2">
        <f>(IF('Home Loan Extra Payments'!$D$12&gt;0,IF($A241&gt;='Home Loan Extra Payments'!$D$13,'Home Loan Extra Payments'!$D$12,0),0)+(IF('Home Loan Extra Payments'!$H$12&gt;0,IF('Home Loan Extra Payments'!$H$13&gt;0,IF('Home Loan Extra Payments'!$H$13=$A241,'Home Loan Extra Payments'!$H$12,0),0),0)))</f>
        <v>1000</v>
      </c>
    </row>
    <row r="242" spans="1:10" s="2" customFormat="1" ht="9.9499999999999993" customHeight="1" x14ac:dyDescent="0.2">
      <c r="A242" s="19">
        <v>241</v>
      </c>
      <c r="B242" s="20">
        <f t="shared" si="18"/>
        <v>0</v>
      </c>
      <c r="C242" s="20">
        <f>IF($H241=0,0,IF($H241&lt;$C241,$H241+$D242,PMT('Home Loan Extra Payments'!$D$9/12,'Home Loan Extra Payments'!$D$10,-'Home Loan Extra Payments'!$D$8,0,0)))</f>
        <v>0</v>
      </c>
      <c r="D242" s="15">
        <f>$B242*('Home Loan Extra Payments'!$D$9/12)</f>
        <v>0</v>
      </c>
      <c r="E242" s="20"/>
      <c r="F242" s="20">
        <f t="shared" si="15"/>
        <v>0</v>
      </c>
      <c r="G242" s="20">
        <f t="shared" si="19"/>
        <v>0</v>
      </c>
      <c r="H242" s="20">
        <f t="shared" si="16"/>
        <v>0</v>
      </c>
      <c r="I242" s="16">
        <f t="shared" si="17"/>
        <v>0</v>
      </c>
      <c r="J242" s="2">
        <f>(IF('Home Loan Extra Payments'!$D$12&gt;0,IF($A242&gt;='Home Loan Extra Payments'!$D$13,'Home Loan Extra Payments'!$D$12,0),0)+(IF('Home Loan Extra Payments'!$H$12&gt;0,IF('Home Loan Extra Payments'!$H$13&gt;0,IF('Home Loan Extra Payments'!$H$13=$A242,'Home Loan Extra Payments'!$H$12,0),0),0)))</f>
        <v>1000</v>
      </c>
    </row>
    <row r="243" spans="1:10" s="2" customFormat="1" ht="9.9499999999999993" customHeight="1" x14ac:dyDescent="0.2">
      <c r="A243" s="19">
        <v>242</v>
      </c>
      <c r="B243" s="20">
        <f t="shared" si="18"/>
        <v>0</v>
      </c>
      <c r="C243" s="20">
        <f>IF($H242=0,0,IF($H242&lt;$C242,$H242+$D243,PMT('Home Loan Extra Payments'!$D$9/12,'Home Loan Extra Payments'!$D$10,-'Home Loan Extra Payments'!$D$8,0,0)))</f>
        <v>0</v>
      </c>
      <c r="D243" s="15">
        <f>$B243*('Home Loan Extra Payments'!$D$9/12)</f>
        <v>0</v>
      </c>
      <c r="E243" s="20"/>
      <c r="F243" s="20">
        <f t="shared" si="15"/>
        <v>0</v>
      </c>
      <c r="G243" s="20">
        <f t="shared" si="19"/>
        <v>0</v>
      </c>
      <c r="H243" s="20">
        <f t="shared" si="16"/>
        <v>0</v>
      </c>
      <c r="I243" s="16">
        <f t="shared" si="17"/>
        <v>0</v>
      </c>
      <c r="J243" s="2">
        <f>(IF('Home Loan Extra Payments'!$D$12&gt;0,IF($A243&gt;='Home Loan Extra Payments'!$D$13,'Home Loan Extra Payments'!$D$12,0),0)+(IF('Home Loan Extra Payments'!$H$12&gt;0,IF('Home Loan Extra Payments'!$H$13&gt;0,IF('Home Loan Extra Payments'!$H$13=$A243,'Home Loan Extra Payments'!$H$12,0),0),0)))</f>
        <v>1000</v>
      </c>
    </row>
    <row r="244" spans="1:10" s="2" customFormat="1" ht="9.9499999999999993" customHeight="1" x14ac:dyDescent="0.2">
      <c r="A244" s="19">
        <v>243</v>
      </c>
      <c r="B244" s="20">
        <f t="shared" si="18"/>
        <v>0</v>
      </c>
      <c r="C244" s="20">
        <f>IF($H243=0,0,IF($H243&lt;$C243,$H243+$D244,PMT('Home Loan Extra Payments'!$D$9/12,'Home Loan Extra Payments'!$D$10,-'Home Loan Extra Payments'!$D$8,0,0)))</f>
        <v>0</v>
      </c>
      <c r="D244" s="15">
        <f>$B244*('Home Loan Extra Payments'!$D$9/12)</f>
        <v>0</v>
      </c>
      <c r="E244" s="20"/>
      <c r="F244" s="20">
        <f t="shared" si="15"/>
        <v>0</v>
      </c>
      <c r="G244" s="20">
        <f t="shared" si="19"/>
        <v>0</v>
      </c>
      <c r="H244" s="20">
        <f t="shared" si="16"/>
        <v>0</v>
      </c>
      <c r="I244" s="16">
        <f t="shared" si="17"/>
        <v>0</v>
      </c>
      <c r="J244" s="2">
        <f>(IF('Home Loan Extra Payments'!$D$12&gt;0,IF($A244&gt;='Home Loan Extra Payments'!$D$13,'Home Loan Extra Payments'!$D$12,0),0)+(IF('Home Loan Extra Payments'!$H$12&gt;0,IF('Home Loan Extra Payments'!$H$13&gt;0,IF('Home Loan Extra Payments'!$H$13=$A244,'Home Loan Extra Payments'!$H$12,0),0),0)))</f>
        <v>1000</v>
      </c>
    </row>
    <row r="245" spans="1:10" s="2" customFormat="1" ht="9.9499999999999993" customHeight="1" x14ac:dyDescent="0.2">
      <c r="A245" s="19">
        <v>244</v>
      </c>
      <c r="B245" s="20">
        <f t="shared" si="18"/>
        <v>0</v>
      </c>
      <c r="C245" s="20">
        <f>IF($H244=0,0,IF($H244&lt;$C244,$H244+$D245,PMT('Home Loan Extra Payments'!$D$9/12,'Home Loan Extra Payments'!$D$10,-'Home Loan Extra Payments'!$D$8,0,0)))</f>
        <v>0</v>
      </c>
      <c r="D245" s="15">
        <f>$B245*('Home Loan Extra Payments'!$D$9/12)</f>
        <v>0</v>
      </c>
      <c r="E245" s="20"/>
      <c r="F245" s="20">
        <f t="shared" si="15"/>
        <v>0</v>
      </c>
      <c r="G245" s="20">
        <f t="shared" si="19"/>
        <v>0</v>
      </c>
      <c r="H245" s="20">
        <f t="shared" si="16"/>
        <v>0</v>
      </c>
      <c r="I245" s="16">
        <f t="shared" si="17"/>
        <v>0</v>
      </c>
      <c r="J245" s="2">
        <f>(IF('Home Loan Extra Payments'!$D$12&gt;0,IF($A245&gt;='Home Loan Extra Payments'!$D$13,'Home Loan Extra Payments'!$D$12,0),0)+(IF('Home Loan Extra Payments'!$H$12&gt;0,IF('Home Loan Extra Payments'!$H$13&gt;0,IF('Home Loan Extra Payments'!$H$13=$A245,'Home Loan Extra Payments'!$H$12,0),0),0)))</f>
        <v>1000</v>
      </c>
    </row>
    <row r="246" spans="1:10" s="2" customFormat="1" ht="9.9499999999999993" customHeight="1" x14ac:dyDescent="0.2">
      <c r="A246" s="19">
        <v>245</v>
      </c>
      <c r="B246" s="20">
        <f t="shared" si="18"/>
        <v>0</v>
      </c>
      <c r="C246" s="20">
        <f>IF($H245=0,0,IF($H245&lt;$C245,$H245+$D246,PMT('Home Loan Extra Payments'!$D$9/12,'Home Loan Extra Payments'!$D$10,-'Home Loan Extra Payments'!$D$8,0,0)))</f>
        <v>0</v>
      </c>
      <c r="D246" s="15">
        <f>$B246*('Home Loan Extra Payments'!$D$9/12)</f>
        <v>0</v>
      </c>
      <c r="E246" s="20"/>
      <c r="F246" s="20">
        <f t="shared" si="15"/>
        <v>0</v>
      </c>
      <c r="G246" s="20">
        <f t="shared" si="19"/>
        <v>0</v>
      </c>
      <c r="H246" s="20">
        <f t="shared" si="16"/>
        <v>0</v>
      </c>
      <c r="I246" s="16">
        <f t="shared" si="17"/>
        <v>0</v>
      </c>
      <c r="J246" s="2">
        <f>(IF('Home Loan Extra Payments'!$D$12&gt;0,IF($A246&gt;='Home Loan Extra Payments'!$D$13,'Home Loan Extra Payments'!$D$12,0),0)+(IF('Home Loan Extra Payments'!$H$12&gt;0,IF('Home Loan Extra Payments'!$H$13&gt;0,IF('Home Loan Extra Payments'!$H$13=$A246,'Home Loan Extra Payments'!$H$12,0),0),0)))</f>
        <v>1000</v>
      </c>
    </row>
    <row r="247" spans="1:10" s="2" customFormat="1" ht="9.9499999999999993" customHeight="1" x14ac:dyDescent="0.2">
      <c r="A247" s="19">
        <v>246</v>
      </c>
      <c r="B247" s="20">
        <f t="shared" si="18"/>
        <v>0</v>
      </c>
      <c r="C247" s="20">
        <f>IF($H246=0,0,IF($H246&lt;$C246,$H246+$D247,PMT('Home Loan Extra Payments'!$D$9/12,'Home Loan Extra Payments'!$D$10,-'Home Loan Extra Payments'!$D$8,0,0)))</f>
        <v>0</v>
      </c>
      <c r="D247" s="15">
        <f>$B247*('Home Loan Extra Payments'!$D$9/12)</f>
        <v>0</v>
      </c>
      <c r="E247" s="20"/>
      <c r="F247" s="20">
        <f t="shared" si="15"/>
        <v>0</v>
      </c>
      <c r="G247" s="20">
        <f t="shared" si="19"/>
        <v>0</v>
      </c>
      <c r="H247" s="20">
        <f t="shared" si="16"/>
        <v>0</v>
      </c>
      <c r="I247" s="16">
        <f t="shared" si="17"/>
        <v>0</v>
      </c>
      <c r="J247" s="2">
        <f>(IF('Home Loan Extra Payments'!$D$12&gt;0,IF($A247&gt;='Home Loan Extra Payments'!$D$13,'Home Loan Extra Payments'!$D$12,0),0)+(IF('Home Loan Extra Payments'!$H$12&gt;0,IF('Home Loan Extra Payments'!$H$13&gt;0,IF('Home Loan Extra Payments'!$H$13=$A247,'Home Loan Extra Payments'!$H$12,0),0),0)))</f>
        <v>1000</v>
      </c>
    </row>
    <row r="248" spans="1:10" s="2" customFormat="1" ht="9.9499999999999993" customHeight="1" x14ac:dyDescent="0.2">
      <c r="A248" s="19">
        <v>247</v>
      </c>
      <c r="B248" s="20">
        <f t="shared" si="18"/>
        <v>0</v>
      </c>
      <c r="C248" s="20">
        <f>IF($H247=0,0,IF($H247&lt;$C247,$H247+$D248,PMT('Home Loan Extra Payments'!$D$9/12,'Home Loan Extra Payments'!$D$10,-'Home Loan Extra Payments'!$D$8,0,0)))</f>
        <v>0</v>
      </c>
      <c r="D248" s="15">
        <f>$B248*('Home Loan Extra Payments'!$D$9/12)</f>
        <v>0</v>
      </c>
      <c r="E248" s="20"/>
      <c r="F248" s="20">
        <f t="shared" si="15"/>
        <v>0</v>
      </c>
      <c r="G248" s="20">
        <f t="shared" si="19"/>
        <v>0</v>
      </c>
      <c r="H248" s="20">
        <f t="shared" si="16"/>
        <v>0</v>
      </c>
      <c r="I248" s="16">
        <f t="shared" si="17"/>
        <v>0</v>
      </c>
      <c r="J248" s="2">
        <f>(IF('Home Loan Extra Payments'!$D$12&gt;0,IF($A248&gt;='Home Loan Extra Payments'!$D$13,'Home Loan Extra Payments'!$D$12,0),0)+(IF('Home Loan Extra Payments'!$H$12&gt;0,IF('Home Loan Extra Payments'!$H$13&gt;0,IF('Home Loan Extra Payments'!$H$13=$A248,'Home Loan Extra Payments'!$H$12,0),0),0)))</f>
        <v>1000</v>
      </c>
    </row>
    <row r="249" spans="1:10" s="2" customFormat="1" ht="9.9499999999999993" customHeight="1" x14ac:dyDescent="0.2">
      <c r="A249" s="19">
        <v>248</v>
      </c>
      <c r="B249" s="20">
        <f t="shared" si="18"/>
        <v>0</v>
      </c>
      <c r="C249" s="20">
        <f>IF($H248=0,0,IF($H248&lt;$C248,$H248+$D249,PMT('Home Loan Extra Payments'!$D$9/12,'Home Loan Extra Payments'!$D$10,-'Home Loan Extra Payments'!$D$8,0,0)))</f>
        <v>0</v>
      </c>
      <c r="D249" s="15">
        <f>$B249*('Home Loan Extra Payments'!$D$9/12)</f>
        <v>0</v>
      </c>
      <c r="E249" s="20"/>
      <c r="F249" s="20">
        <f t="shared" si="15"/>
        <v>0</v>
      </c>
      <c r="G249" s="20">
        <f t="shared" si="19"/>
        <v>0</v>
      </c>
      <c r="H249" s="20">
        <f t="shared" si="16"/>
        <v>0</v>
      </c>
      <c r="I249" s="16">
        <f t="shared" si="17"/>
        <v>0</v>
      </c>
      <c r="J249" s="2">
        <f>(IF('Home Loan Extra Payments'!$D$12&gt;0,IF($A249&gt;='Home Loan Extra Payments'!$D$13,'Home Loan Extra Payments'!$D$12,0),0)+(IF('Home Loan Extra Payments'!$H$12&gt;0,IF('Home Loan Extra Payments'!$H$13&gt;0,IF('Home Loan Extra Payments'!$H$13=$A249,'Home Loan Extra Payments'!$H$12,0),0),0)))</f>
        <v>1000</v>
      </c>
    </row>
    <row r="250" spans="1:10" s="2" customFormat="1" ht="9.9499999999999993" customHeight="1" x14ac:dyDescent="0.2">
      <c r="A250" s="19">
        <v>249</v>
      </c>
      <c r="B250" s="20">
        <f t="shared" si="18"/>
        <v>0</v>
      </c>
      <c r="C250" s="20">
        <f>IF($H249=0,0,IF($H249&lt;$C249,$H249+$D250,PMT('Home Loan Extra Payments'!$D$9/12,'Home Loan Extra Payments'!$D$10,-'Home Loan Extra Payments'!$D$8,0,0)))</f>
        <v>0</v>
      </c>
      <c r="D250" s="15">
        <f>$B250*('Home Loan Extra Payments'!$D$9/12)</f>
        <v>0</v>
      </c>
      <c r="E250" s="20"/>
      <c r="F250" s="20">
        <f t="shared" si="15"/>
        <v>0</v>
      </c>
      <c r="G250" s="20">
        <f t="shared" si="19"/>
        <v>0</v>
      </c>
      <c r="H250" s="20">
        <f t="shared" si="16"/>
        <v>0</v>
      </c>
      <c r="I250" s="16">
        <f t="shared" si="17"/>
        <v>0</v>
      </c>
      <c r="J250" s="2">
        <f>(IF('Home Loan Extra Payments'!$D$12&gt;0,IF($A250&gt;='Home Loan Extra Payments'!$D$13,'Home Loan Extra Payments'!$D$12,0),0)+(IF('Home Loan Extra Payments'!$H$12&gt;0,IF('Home Loan Extra Payments'!$H$13&gt;0,IF('Home Loan Extra Payments'!$H$13=$A250,'Home Loan Extra Payments'!$H$12,0),0),0)))</f>
        <v>1000</v>
      </c>
    </row>
    <row r="251" spans="1:10" s="2" customFormat="1" ht="9.9499999999999993" customHeight="1" x14ac:dyDescent="0.2">
      <c r="A251" s="19">
        <v>250</v>
      </c>
      <c r="B251" s="20">
        <f t="shared" si="18"/>
        <v>0</v>
      </c>
      <c r="C251" s="20">
        <f>IF($H250=0,0,IF($H250&lt;$C250,$H250+$D251,PMT('Home Loan Extra Payments'!$D$9/12,'Home Loan Extra Payments'!$D$10,-'Home Loan Extra Payments'!$D$8,0,0)))</f>
        <v>0</v>
      </c>
      <c r="D251" s="15">
        <f>$B251*('Home Loan Extra Payments'!$D$9/12)</f>
        <v>0</v>
      </c>
      <c r="E251" s="20"/>
      <c r="F251" s="20">
        <f t="shared" si="15"/>
        <v>0</v>
      </c>
      <c r="G251" s="20">
        <f t="shared" si="19"/>
        <v>0</v>
      </c>
      <c r="H251" s="20">
        <f t="shared" si="16"/>
        <v>0</v>
      </c>
      <c r="I251" s="16">
        <f t="shared" si="17"/>
        <v>0</v>
      </c>
      <c r="J251" s="2">
        <f>(IF('Home Loan Extra Payments'!$D$12&gt;0,IF($A251&gt;='Home Loan Extra Payments'!$D$13,'Home Loan Extra Payments'!$D$12,0),0)+(IF('Home Loan Extra Payments'!$H$12&gt;0,IF('Home Loan Extra Payments'!$H$13&gt;0,IF('Home Loan Extra Payments'!$H$13=$A251,'Home Loan Extra Payments'!$H$12,0),0),0)))</f>
        <v>1000</v>
      </c>
    </row>
    <row r="252" spans="1:10" s="2" customFormat="1" ht="9.9499999999999993" customHeight="1" x14ac:dyDescent="0.2">
      <c r="A252" s="19">
        <v>251</v>
      </c>
      <c r="B252" s="20">
        <f t="shared" si="18"/>
        <v>0</v>
      </c>
      <c r="C252" s="20">
        <f>IF($H251=0,0,IF($H251&lt;$C251,$H251+$D252,PMT('Home Loan Extra Payments'!$D$9/12,'Home Loan Extra Payments'!$D$10,-'Home Loan Extra Payments'!$D$8,0,0)))</f>
        <v>0</v>
      </c>
      <c r="D252" s="15">
        <f>$B252*('Home Loan Extra Payments'!$D$9/12)</f>
        <v>0</v>
      </c>
      <c r="E252" s="20"/>
      <c r="F252" s="20">
        <f t="shared" si="15"/>
        <v>0</v>
      </c>
      <c r="G252" s="20">
        <f t="shared" si="19"/>
        <v>0</v>
      </c>
      <c r="H252" s="20">
        <f t="shared" si="16"/>
        <v>0</v>
      </c>
      <c r="I252" s="16">
        <f t="shared" si="17"/>
        <v>0</v>
      </c>
      <c r="J252" s="2">
        <f>(IF('Home Loan Extra Payments'!$D$12&gt;0,IF($A252&gt;='Home Loan Extra Payments'!$D$13,'Home Loan Extra Payments'!$D$12,0),0)+(IF('Home Loan Extra Payments'!$H$12&gt;0,IF('Home Loan Extra Payments'!$H$13&gt;0,IF('Home Loan Extra Payments'!$H$13=$A252,'Home Loan Extra Payments'!$H$12,0),0),0)))</f>
        <v>1000</v>
      </c>
    </row>
    <row r="253" spans="1:10" s="2" customFormat="1" ht="9.9499999999999993" customHeight="1" x14ac:dyDescent="0.2">
      <c r="A253" s="19">
        <v>252</v>
      </c>
      <c r="B253" s="20">
        <f t="shared" si="18"/>
        <v>0</v>
      </c>
      <c r="C253" s="20">
        <f>IF($H252=0,0,IF($H252&lt;$C252,$H252+$D253,PMT('Home Loan Extra Payments'!$D$9/12,'Home Loan Extra Payments'!$D$10,-'Home Loan Extra Payments'!$D$8,0,0)))</f>
        <v>0</v>
      </c>
      <c r="D253" s="15">
        <f>$B253*('Home Loan Extra Payments'!$D$9/12)</f>
        <v>0</v>
      </c>
      <c r="E253" s="20"/>
      <c r="F253" s="20">
        <f t="shared" si="15"/>
        <v>0</v>
      </c>
      <c r="G253" s="20">
        <f t="shared" si="19"/>
        <v>0</v>
      </c>
      <c r="H253" s="20">
        <f t="shared" si="16"/>
        <v>0</v>
      </c>
      <c r="I253" s="16">
        <f t="shared" si="17"/>
        <v>0</v>
      </c>
      <c r="J253" s="2">
        <f>(IF('Home Loan Extra Payments'!$D$12&gt;0,IF($A253&gt;='Home Loan Extra Payments'!$D$13,'Home Loan Extra Payments'!$D$12,0),0)+(IF('Home Loan Extra Payments'!$H$12&gt;0,IF('Home Loan Extra Payments'!$H$13&gt;0,IF('Home Loan Extra Payments'!$H$13=$A253,'Home Loan Extra Payments'!$H$12,0),0),0)))</f>
        <v>1000</v>
      </c>
    </row>
    <row r="254" spans="1:10" s="2" customFormat="1" ht="9.9499999999999993" customHeight="1" x14ac:dyDescent="0.2">
      <c r="A254" s="19">
        <v>253</v>
      </c>
      <c r="B254" s="20">
        <f t="shared" si="18"/>
        <v>0</v>
      </c>
      <c r="C254" s="20">
        <f>IF($H253=0,0,IF($H253&lt;$C253,$H253+$D254,PMT('Home Loan Extra Payments'!$D$9/12,'Home Loan Extra Payments'!$D$10,-'Home Loan Extra Payments'!$D$8,0,0)))</f>
        <v>0</v>
      </c>
      <c r="D254" s="15">
        <f>$B254*('Home Loan Extra Payments'!$D$9/12)</f>
        <v>0</v>
      </c>
      <c r="E254" s="20"/>
      <c r="F254" s="20">
        <f t="shared" si="15"/>
        <v>0</v>
      </c>
      <c r="G254" s="20">
        <f t="shared" si="19"/>
        <v>0</v>
      </c>
      <c r="H254" s="20">
        <f t="shared" si="16"/>
        <v>0</v>
      </c>
      <c r="I254" s="16">
        <f t="shared" si="17"/>
        <v>0</v>
      </c>
      <c r="J254" s="2">
        <f>(IF('Home Loan Extra Payments'!$D$12&gt;0,IF($A254&gt;='Home Loan Extra Payments'!$D$13,'Home Loan Extra Payments'!$D$12,0),0)+(IF('Home Loan Extra Payments'!$H$12&gt;0,IF('Home Loan Extra Payments'!$H$13&gt;0,IF('Home Loan Extra Payments'!$H$13=$A254,'Home Loan Extra Payments'!$H$12,0),0),0)))</f>
        <v>1000</v>
      </c>
    </row>
    <row r="255" spans="1:10" s="2" customFormat="1" ht="9.9499999999999993" customHeight="1" x14ac:dyDescent="0.2">
      <c r="A255" s="19">
        <v>254</v>
      </c>
      <c r="B255" s="20">
        <f t="shared" si="18"/>
        <v>0</v>
      </c>
      <c r="C255" s="20">
        <f>IF($H254=0,0,IF($H254&lt;$C254,$H254+$D255,PMT('Home Loan Extra Payments'!$D$9/12,'Home Loan Extra Payments'!$D$10,-'Home Loan Extra Payments'!$D$8,0,0)))</f>
        <v>0</v>
      </c>
      <c r="D255" s="15">
        <f>$B255*('Home Loan Extra Payments'!$D$9/12)</f>
        <v>0</v>
      </c>
      <c r="E255" s="20"/>
      <c r="F255" s="20">
        <f t="shared" si="15"/>
        <v>0</v>
      </c>
      <c r="G255" s="20">
        <f t="shared" si="19"/>
        <v>0</v>
      </c>
      <c r="H255" s="20">
        <f t="shared" si="16"/>
        <v>0</v>
      </c>
      <c r="I255" s="16">
        <f t="shared" si="17"/>
        <v>0</v>
      </c>
      <c r="J255" s="2">
        <f>(IF('Home Loan Extra Payments'!$D$12&gt;0,IF($A255&gt;='Home Loan Extra Payments'!$D$13,'Home Loan Extra Payments'!$D$12,0),0)+(IF('Home Loan Extra Payments'!$H$12&gt;0,IF('Home Loan Extra Payments'!$H$13&gt;0,IF('Home Loan Extra Payments'!$H$13=$A255,'Home Loan Extra Payments'!$H$12,0),0),0)))</f>
        <v>1000</v>
      </c>
    </row>
    <row r="256" spans="1:10" s="2" customFormat="1" ht="9.9499999999999993" customHeight="1" x14ac:dyDescent="0.2">
      <c r="A256" s="19">
        <v>255</v>
      </c>
      <c r="B256" s="20">
        <f t="shared" si="18"/>
        <v>0</v>
      </c>
      <c r="C256" s="20">
        <f>IF($H255=0,0,IF($H255&lt;$C255,$H255+$D256,PMT('Home Loan Extra Payments'!$D$9/12,'Home Loan Extra Payments'!$D$10,-'Home Loan Extra Payments'!$D$8,0,0)))</f>
        <v>0</v>
      </c>
      <c r="D256" s="15">
        <f>$B256*('Home Loan Extra Payments'!$D$9/12)</f>
        <v>0</v>
      </c>
      <c r="E256" s="20"/>
      <c r="F256" s="20">
        <f t="shared" si="15"/>
        <v>0</v>
      </c>
      <c r="G256" s="20">
        <f t="shared" si="19"/>
        <v>0</v>
      </c>
      <c r="H256" s="20">
        <f t="shared" si="16"/>
        <v>0</v>
      </c>
      <c r="I256" s="16">
        <f t="shared" si="17"/>
        <v>0</v>
      </c>
      <c r="J256" s="2">
        <f>(IF('Home Loan Extra Payments'!$D$12&gt;0,IF($A256&gt;='Home Loan Extra Payments'!$D$13,'Home Loan Extra Payments'!$D$12,0),0)+(IF('Home Loan Extra Payments'!$H$12&gt;0,IF('Home Loan Extra Payments'!$H$13&gt;0,IF('Home Loan Extra Payments'!$H$13=$A256,'Home Loan Extra Payments'!$H$12,0),0),0)))</f>
        <v>1000</v>
      </c>
    </row>
    <row r="257" spans="1:10" s="2" customFormat="1" ht="9.9499999999999993" customHeight="1" x14ac:dyDescent="0.2">
      <c r="A257" s="19">
        <v>256</v>
      </c>
      <c r="B257" s="20">
        <f t="shared" si="18"/>
        <v>0</v>
      </c>
      <c r="C257" s="20">
        <f>IF($H256=0,0,IF($H256&lt;$C256,$H256+$D257,PMT('Home Loan Extra Payments'!$D$9/12,'Home Loan Extra Payments'!$D$10,-'Home Loan Extra Payments'!$D$8,0,0)))</f>
        <v>0</v>
      </c>
      <c r="D257" s="15">
        <f>$B257*('Home Loan Extra Payments'!$D$9/12)</f>
        <v>0</v>
      </c>
      <c r="E257" s="20"/>
      <c r="F257" s="20">
        <f t="shared" si="15"/>
        <v>0</v>
      </c>
      <c r="G257" s="20">
        <f t="shared" si="19"/>
        <v>0</v>
      </c>
      <c r="H257" s="20">
        <f t="shared" si="16"/>
        <v>0</v>
      </c>
      <c r="I257" s="16">
        <f t="shared" si="17"/>
        <v>0</v>
      </c>
      <c r="J257" s="2">
        <f>(IF('Home Loan Extra Payments'!$D$12&gt;0,IF($A257&gt;='Home Loan Extra Payments'!$D$13,'Home Loan Extra Payments'!$D$12,0),0)+(IF('Home Loan Extra Payments'!$H$12&gt;0,IF('Home Loan Extra Payments'!$H$13&gt;0,IF('Home Loan Extra Payments'!$H$13=$A257,'Home Loan Extra Payments'!$H$12,0),0),0)))</f>
        <v>1000</v>
      </c>
    </row>
    <row r="258" spans="1:10" s="2" customFormat="1" ht="9.9499999999999993" customHeight="1" x14ac:dyDescent="0.2">
      <c r="A258" s="19">
        <v>257</v>
      </c>
      <c r="B258" s="20">
        <f t="shared" si="18"/>
        <v>0</v>
      </c>
      <c r="C258" s="20">
        <f>IF($H257=0,0,IF($H257&lt;$C257,$H257+$D258,PMT('Home Loan Extra Payments'!$D$9/12,'Home Loan Extra Payments'!$D$10,-'Home Loan Extra Payments'!$D$8,0,0)))</f>
        <v>0</v>
      </c>
      <c r="D258" s="15">
        <f>$B258*('Home Loan Extra Payments'!$D$9/12)</f>
        <v>0</v>
      </c>
      <c r="E258" s="20"/>
      <c r="F258" s="20">
        <f t="shared" ref="F258:F321" si="20">$C258-$D258</f>
        <v>0</v>
      </c>
      <c r="G258" s="20">
        <f t="shared" si="19"/>
        <v>0</v>
      </c>
      <c r="H258" s="20">
        <f t="shared" ref="H258:H321" si="21">IF(ROUND($B258-$F258-$G258,2)=0,0,$B258-$F258-$G258)</f>
        <v>0</v>
      </c>
      <c r="I258" s="16">
        <f t="shared" ref="I258:I321" si="22">IF($B258=0,0,$H258/$B$2)</f>
        <v>0</v>
      </c>
      <c r="J258" s="2">
        <f>(IF('Home Loan Extra Payments'!$D$12&gt;0,IF($A258&gt;='Home Loan Extra Payments'!$D$13,'Home Loan Extra Payments'!$D$12,0),0)+(IF('Home Loan Extra Payments'!$H$12&gt;0,IF('Home Loan Extra Payments'!$H$13&gt;0,IF('Home Loan Extra Payments'!$H$13=$A258,'Home Loan Extra Payments'!$H$12,0),0),0)))</f>
        <v>1000</v>
      </c>
    </row>
    <row r="259" spans="1:10" s="2" customFormat="1" ht="9.9499999999999993" customHeight="1" x14ac:dyDescent="0.2">
      <c r="A259" s="19">
        <v>258</v>
      </c>
      <c r="B259" s="20">
        <f t="shared" ref="B259:B322" si="23">$H258</f>
        <v>0</v>
      </c>
      <c r="C259" s="20">
        <f>IF($H258=0,0,IF($H258&lt;$C258,$H258+$D259,PMT('Home Loan Extra Payments'!$D$9/12,'Home Loan Extra Payments'!$D$10,-'Home Loan Extra Payments'!$D$8,0,0)))</f>
        <v>0</v>
      </c>
      <c r="D259" s="15">
        <f>$B259*('Home Loan Extra Payments'!$D$9/12)</f>
        <v>0</v>
      </c>
      <c r="E259" s="20"/>
      <c r="F259" s="20">
        <f t="shared" si="20"/>
        <v>0</v>
      </c>
      <c r="G259" s="20">
        <f t="shared" ref="G259:G322" si="24">IF(OR($H258=($J259+$C259),($J259+$C259)&gt;$H258),0,$J259)</f>
        <v>0</v>
      </c>
      <c r="H259" s="20">
        <f t="shared" si="21"/>
        <v>0</v>
      </c>
      <c r="I259" s="16">
        <f t="shared" si="22"/>
        <v>0</v>
      </c>
      <c r="J259" s="2">
        <f>(IF('Home Loan Extra Payments'!$D$12&gt;0,IF($A259&gt;='Home Loan Extra Payments'!$D$13,'Home Loan Extra Payments'!$D$12,0),0)+(IF('Home Loan Extra Payments'!$H$12&gt;0,IF('Home Loan Extra Payments'!$H$13&gt;0,IF('Home Loan Extra Payments'!$H$13=$A259,'Home Loan Extra Payments'!$H$12,0),0),0)))</f>
        <v>1000</v>
      </c>
    </row>
    <row r="260" spans="1:10" s="2" customFormat="1" ht="9.9499999999999993" customHeight="1" x14ac:dyDescent="0.2">
      <c r="A260" s="19">
        <v>259</v>
      </c>
      <c r="B260" s="20">
        <f t="shared" si="23"/>
        <v>0</v>
      </c>
      <c r="C260" s="20">
        <f>IF($H259=0,0,IF($H259&lt;$C259,$H259+$D260,PMT('Home Loan Extra Payments'!$D$9/12,'Home Loan Extra Payments'!$D$10,-'Home Loan Extra Payments'!$D$8,0,0)))</f>
        <v>0</v>
      </c>
      <c r="D260" s="15">
        <f>$B260*('Home Loan Extra Payments'!$D$9/12)</f>
        <v>0</v>
      </c>
      <c r="E260" s="20"/>
      <c r="F260" s="20">
        <f t="shared" si="20"/>
        <v>0</v>
      </c>
      <c r="G260" s="20">
        <f t="shared" si="24"/>
        <v>0</v>
      </c>
      <c r="H260" s="20">
        <f t="shared" si="21"/>
        <v>0</v>
      </c>
      <c r="I260" s="16">
        <f t="shared" si="22"/>
        <v>0</v>
      </c>
      <c r="J260" s="2">
        <f>(IF('Home Loan Extra Payments'!$D$12&gt;0,IF($A260&gt;='Home Loan Extra Payments'!$D$13,'Home Loan Extra Payments'!$D$12,0),0)+(IF('Home Loan Extra Payments'!$H$12&gt;0,IF('Home Loan Extra Payments'!$H$13&gt;0,IF('Home Loan Extra Payments'!$H$13=$A260,'Home Loan Extra Payments'!$H$12,0),0),0)))</f>
        <v>1000</v>
      </c>
    </row>
    <row r="261" spans="1:10" s="2" customFormat="1" ht="9.9499999999999993" customHeight="1" x14ac:dyDescent="0.2">
      <c r="A261" s="19">
        <v>260</v>
      </c>
      <c r="B261" s="20">
        <f t="shared" si="23"/>
        <v>0</v>
      </c>
      <c r="C261" s="20">
        <f>IF($H260=0,0,IF($H260&lt;$C260,$H260+$D261,PMT('Home Loan Extra Payments'!$D$9/12,'Home Loan Extra Payments'!$D$10,-'Home Loan Extra Payments'!$D$8,0,0)))</f>
        <v>0</v>
      </c>
      <c r="D261" s="15">
        <f>$B261*('Home Loan Extra Payments'!$D$9/12)</f>
        <v>0</v>
      </c>
      <c r="E261" s="20"/>
      <c r="F261" s="20">
        <f t="shared" si="20"/>
        <v>0</v>
      </c>
      <c r="G261" s="20">
        <f t="shared" si="24"/>
        <v>0</v>
      </c>
      <c r="H261" s="20">
        <f t="shared" si="21"/>
        <v>0</v>
      </c>
      <c r="I261" s="16">
        <f t="shared" si="22"/>
        <v>0</v>
      </c>
      <c r="J261" s="2">
        <f>(IF('Home Loan Extra Payments'!$D$12&gt;0,IF($A261&gt;='Home Loan Extra Payments'!$D$13,'Home Loan Extra Payments'!$D$12,0),0)+(IF('Home Loan Extra Payments'!$H$12&gt;0,IF('Home Loan Extra Payments'!$H$13&gt;0,IF('Home Loan Extra Payments'!$H$13=$A261,'Home Loan Extra Payments'!$H$12,0),0),0)))</f>
        <v>1000</v>
      </c>
    </row>
    <row r="262" spans="1:10" s="2" customFormat="1" ht="9.9499999999999993" customHeight="1" x14ac:dyDescent="0.2">
      <c r="A262" s="19">
        <v>261</v>
      </c>
      <c r="B262" s="20">
        <f t="shared" si="23"/>
        <v>0</v>
      </c>
      <c r="C262" s="20">
        <f>IF($H261=0,0,IF($H261&lt;$C261,$H261+$D262,PMT('Home Loan Extra Payments'!$D$9/12,'Home Loan Extra Payments'!$D$10,-'Home Loan Extra Payments'!$D$8,0,0)))</f>
        <v>0</v>
      </c>
      <c r="D262" s="15">
        <f>$B262*('Home Loan Extra Payments'!$D$9/12)</f>
        <v>0</v>
      </c>
      <c r="E262" s="20"/>
      <c r="F262" s="20">
        <f t="shared" si="20"/>
        <v>0</v>
      </c>
      <c r="G262" s="20">
        <f t="shared" si="24"/>
        <v>0</v>
      </c>
      <c r="H262" s="20">
        <f t="shared" si="21"/>
        <v>0</v>
      </c>
      <c r="I262" s="16">
        <f t="shared" si="22"/>
        <v>0</v>
      </c>
      <c r="J262" s="2">
        <f>(IF('Home Loan Extra Payments'!$D$12&gt;0,IF($A262&gt;='Home Loan Extra Payments'!$D$13,'Home Loan Extra Payments'!$D$12,0),0)+(IF('Home Loan Extra Payments'!$H$12&gt;0,IF('Home Loan Extra Payments'!$H$13&gt;0,IF('Home Loan Extra Payments'!$H$13=$A262,'Home Loan Extra Payments'!$H$12,0),0),0)))</f>
        <v>1000</v>
      </c>
    </row>
    <row r="263" spans="1:10" s="2" customFormat="1" ht="9.9499999999999993" customHeight="1" x14ac:dyDescent="0.2">
      <c r="A263" s="19">
        <v>262</v>
      </c>
      <c r="B263" s="20">
        <f t="shared" si="23"/>
        <v>0</v>
      </c>
      <c r="C263" s="20">
        <f>IF($H262=0,0,IF($H262&lt;$C262,$H262+$D263,PMT('Home Loan Extra Payments'!$D$9/12,'Home Loan Extra Payments'!$D$10,-'Home Loan Extra Payments'!$D$8,0,0)))</f>
        <v>0</v>
      </c>
      <c r="D263" s="15">
        <f>$B263*('Home Loan Extra Payments'!$D$9/12)</f>
        <v>0</v>
      </c>
      <c r="E263" s="20"/>
      <c r="F263" s="20">
        <f t="shared" si="20"/>
        <v>0</v>
      </c>
      <c r="G263" s="20">
        <f t="shared" si="24"/>
        <v>0</v>
      </c>
      <c r="H263" s="20">
        <f t="shared" si="21"/>
        <v>0</v>
      </c>
      <c r="I263" s="16">
        <f t="shared" si="22"/>
        <v>0</v>
      </c>
      <c r="J263" s="2">
        <f>(IF('Home Loan Extra Payments'!$D$12&gt;0,IF($A263&gt;='Home Loan Extra Payments'!$D$13,'Home Loan Extra Payments'!$D$12,0),0)+(IF('Home Loan Extra Payments'!$H$12&gt;0,IF('Home Loan Extra Payments'!$H$13&gt;0,IF('Home Loan Extra Payments'!$H$13=$A263,'Home Loan Extra Payments'!$H$12,0),0),0)))</f>
        <v>1000</v>
      </c>
    </row>
    <row r="264" spans="1:10" s="2" customFormat="1" ht="9.9499999999999993" customHeight="1" x14ac:dyDescent="0.2">
      <c r="A264" s="19">
        <v>263</v>
      </c>
      <c r="B264" s="20">
        <f t="shared" si="23"/>
        <v>0</v>
      </c>
      <c r="C264" s="20">
        <f>IF($H263=0,0,IF($H263&lt;$C263,$H263+$D264,PMT('Home Loan Extra Payments'!$D$9/12,'Home Loan Extra Payments'!$D$10,-'Home Loan Extra Payments'!$D$8,0,0)))</f>
        <v>0</v>
      </c>
      <c r="D264" s="15">
        <f>$B264*('Home Loan Extra Payments'!$D$9/12)</f>
        <v>0</v>
      </c>
      <c r="E264" s="20"/>
      <c r="F264" s="20">
        <f t="shared" si="20"/>
        <v>0</v>
      </c>
      <c r="G264" s="20">
        <f t="shared" si="24"/>
        <v>0</v>
      </c>
      <c r="H264" s="20">
        <f t="shared" si="21"/>
        <v>0</v>
      </c>
      <c r="I264" s="16">
        <f t="shared" si="22"/>
        <v>0</v>
      </c>
      <c r="J264" s="2">
        <f>(IF('Home Loan Extra Payments'!$D$12&gt;0,IF($A264&gt;='Home Loan Extra Payments'!$D$13,'Home Loan Extra Payments'!$D$12,0),0)+(IF('Home Loan Extra Payments'!$H$12&gt;0,IF('Home Loan Extra Payments'!$H$13&gt;0,IF('Home Loan Extra Payments'!$H$13=$A264,'Home Loan Extra Payments'!$H$12,0),0),0)))</f>
        <v>1000</v>
      </c>
    </row>
    <row r="265" spans="1:10" s="2" customFormat="1" ht="9.9499999999999993" customHeight="1" x14ac:dyDescent="0.2">
      <c r="A265" s="19">
        <v>264</v>
      </c>
      <c r="B265" s="20">
        <f t="shared" si="23"/>
        <v>0</v>
      </c>
      <c r="C265" s="20">
        <f>IF($H264=0,0,IF($H264&lt;$C264,$H264+$D265,PMT('Home Loan Extra Payments'!$D$9/12,'Home Loan Extra Payments'!$D$10,-'Home Loan Extra Payments'!$D$8,0,0)))</f>
        <v>0</v>
      </c>
      <c r="D265" s="15">
        <f>$B265*('Home Loan Extra Payments'!$D$9/12)</f>
        <v>0</v>
      </c>
      <c r="E265" s="20"/>
      <c r="F265" s="20">
        <f t="shared" si="20"/>
        <v>0</v>
      </c>
      <c r="G265" s="20">
        <f t="shared" si="24"/>
        <v>0</v>
      </c>
      <c r="H265" s="20">
        <f t="shared" si="21"/>
        <v>0</v>
      </c>
      <c r="I265" s="16">
        <f t="shared" si="22"/>
        <v>0</v>
      </c>
      <c r="J265" s="2">
        <f>(IF('Home Loan Extra Payments'!$D$12&gt;0,IF($A265&gt;='Home Loan Extra Payments'!$D$13,'Home Loan Extra Payments'!$D$12,0),0)+(IF('Home Loan Extra Payments'!$H$12&gt;0,IF('Home Loan Extra Payments'!$H$13&gt;0,IF('Home Loan Extra Payments'!$H$13=$A265,'Home Loan Extra Payments'!$H$12,0),0),0)))</f>
        <v>1000</v>
      </c>
    </row>
    <row r="266" spans="1:10" s="2" customFormat="1" ht="9.9499999999999993" customHeight="1" x14ac:dyDescent="0.2">
      <c r="A266" s="19">
        <v>265</v>
      </c>
      <c r="B266" s="20">
        <f t="shared" si="23"/>
        <v>0</v>
      </c>
      <c r="C266" s="20">
        <f>IF($H265=0,0,IF($H265&lt;$C265,$H265+$D266,PMT('Home Loan Extra Payments'!$D$9/12,'Home Loan Extra Payments'!$D$10,-'Home Loan Extra Payments'!$D$8,0,0)))</f>
        <v>0</v>
      </c>
      <c r="D266" s="15">
        <f>$B266*('Home Loan Extra Payments'!$D$9/12)</f>
        <v>0</v>
      </c>
      <c r="E266" s="20"/>
      <c r="F266" s="20">
        <f t="shared" si="20"/>
        <v>0</v>
      </c>
      <c r="G266" s="20">
        <f t="shared" si="24"/>
        <v>0</v>
      </c>
      <c r="H266" s="20">
        <f t="shared" si="21"/>
        <v>0</v>
      </c>
      <c r="I266" s="16">
        <f t="shared" si="22"/>
        <v>0</v>
      </c>
      <c r="J266" s="2">
        <f>(IF('Home Loan Extra Payments'!$D$12&gt;0,IF($A266&gt;='Home Loan Extra Payments'!$D$13,'Home Loan Extra Payments'!$D$12,0),0)+(IF('Home Loan Extra Payments'!$H$12&gt;0,IF('Home Loan Extra Payments'!$H$13&gt;0,IF('Home Loan Extra Payments'!$H$13=$A266,'Home Loan Extra Payments'!$H$12,0),0),0)))</f>
        <v>1000</v>
      </c>
    </row>
    <row r="267" spans="1:10" s="2" customFormat="1" ht="9.9499999999999993" customHeight="1" x14ac:dyDescent="0.2">
      <c r="A267" s="19">
        <v>266</v>
      </c>
      <c r="B267" s="20">
        <f t="shared" si="23"/>
        <v>0</v>
      </c>
      <c r="C267" s="20">
        <f>IF($H266=0,0,IF($H266&lt;$C266,$H266+$D267,PMT('Home Loan Extra Payments'!$D$9/12,'Home Loan Extra Payments'!$D$10,-'Home Loan Extra Payments'!$D$8,0,0)))</f>
        <v>0</v>
      </c>
      <c r="D267" s="15">
        <f>$B267*('Home Loan Extra Payments'!$D$9/12)</f>
        <v>0</v>
      </c>
      <c r="E267" s="20"/>
      <c r="F267" s="20">
        <f t="shared" si="20"/>
        <v>0</v>
      </c>
      <c r="G267" s="20">
        <f t="shared" si="24"/>
        <v>0</v>
      </c>
      <c r="H267" s="20">
        <f t="shared" si="21"/>
        <v>0</v>
      </c>
      <c r="I267" s="16">
        <f t="shared" si="22"/>
        <v>0</v>
      </c>
      <c r="J267" s="2">
        <f>(IF('Home Loan Extra Payments'!$D$12&gt;0,IF($A267&gt;='Home Loan Extra Payments'!$D$13,'Home Loan Extra Payments'!$D$12,0),0)+(IF('Home Loan Extra Payments'!$H$12&gt;0,IF('Home Loan Extra Payments'!$H$13&gt;0,IF('Home Loan Extra Payments'!$H$13=$A267,'Home Loan Extra Payments'!$H$12,0),0),0)))</f>
        <v>1000</v>
      </c>
    </row>
    <row r="268" spans="1:10" s="2" customFormat="1" ht="9.9499999999999993" customHeight="1" x14ac:dyDescent="0.2">
      <c r="A268" s="19">
        <v>267</v>
      </c>
      <c r="B268" s="20">
        <f t="shared" si="23"/>
        <v>0</v>
      </c>
      <c r="C268" s="20">
        <f>IF($H267=0,0,IF($H267&lt;$C267,$H267+$D268,PMT('Home Loan Extra Payments'!$D$9/12,'Home Loan Extra Payments'!$D$10,-'Home Loan Extra Payments'!$D$8,0,0)))</f>
        <v>0</v>
      </c>
      <c r="D268" s="15">
        <f>$B268*('Home Loan Extra Payments'!$D$9/12)</f>
        <v>0</v>
      </c>
      <c r="E268" s="20"/>
      <c r="F268" s="20">
        <f t="shared" si="20"/>
        <v>0</v>
      </c>
      <c r="G268" s="20">
        <f t="shared" si="24"/>
        <v>0</v>
      </c>
      <c r="H268" s="20">
        <f t="shared" si="21"/>
        <v>0</v>
      </c>
      <c r="I268" s="16">
        <f t="shared" si="22"/>
        <v>0</v>
      </c>
      <c r="J268" s="2">
        <f>(IF('Home Loan Extra Payments'!$D$12&gt;0,IF($A268&gt;='Home Loan Extra Payments'!$D$13,'Home Loan Extra Payments'!$D$12,0),0)+(IF('Home Loan Extra Payments'!$H$12&gt;0,IF('Home Loan Extra Payments'!$H$13&gt;0,IF('Home Loan Extra Payments'!$H$13=$A268,'Home Loan Extra Payments'!$H$12,0),0),0)))</f>
        <v>1000</v>
      </c>
    </row>
    <row r="269" spans="1:10" s="2" customFormat="1" ht="9.9499999999999993" customHeight="1" x14ac:dyDescent="0.2">
      <c r="A269" s="19">
        <v>268</v>
      </c>
      <c r="B269" s="20">
        <f t="shared" si="23"/>
        <v>0</v>
      </c>
      <c r="C269" s="20">
        <f>IF($H268=0,0,IF($H268&lt;$C268,$H268+$D269,PMT('Home Loan Extra Payments'!$D$9/12,'Home Loan Extra Payments'!$D$10,-'Home Loan Extra Payments'!$D$8,0,0)))</f>
        <v>0</v>
      </c>
      <c r="D269" s="15">
        <f>$B269*('Home Loan Extra Payments'!$D$9/12)</f>
        <v>0</v>
      </c>
      <c r="E269" s="20"/>
      <c r="F269" s="20">
        <f t="shared" si="20"/>
        <v>0</v>
      </c>
      <c r="G269" s="20">
        <f t="shared" si="24"/>
        <v>0</v>
      </c>
      <c r="H269" s="20">
        <f t="shared" si="21"/>
        <v>0</v>
      </c>
      <c r="I269" s="16">
        <f t="shared" si="22"/>
        <v>0</v>
      </c>
      <c r="J269" s="2">
        <f>(IF('Home Loan Extra Payments'!$D$12&gt;0,IF($A269&gt;='Home Loan Extra Payments'!$D$13,'Home Loan Extra Payments'!$D$12,0),0)+(IF('Home Loan Extra Payments'!$H$12&gt;0,IF('Home Loan Extra Payments'!$H$13&gt;0,IF('Home Loan Extra Payments'!$H$13=$A269,'Home Loan Extra Payments'!$H$12,0),0),0)))</f>
        <v>1000</v>
      </c>
    </row>
    <row r="270" spans="1:10" s="2" customFormat="1" ht="9.9499999999999993" customHeight="1" x14ac:dyDescent="0.2">
      <c r="A270" s="19">
        <v>269</v>
      </c>
      <c r="B270" s="20">
        <f t="shared" si="23"/>
        <v>0</v>
      </c>
      <c r="C270" s="20">
        <f>IF($H269=0,0,IF($H269&lt;$C269,$H269+$D270,PMT('Home Loan Extra Payments'!$D$9/12,'Home Loan Extra Payments'!$D$10,-'Home Loan Extra Payments'!$D$8,0,0)))</f>
        <v>0</v>
      </c>
      <c r="D270" s="15">
        <f>$B270*('Home Loan Extra Payments'!$D$9/12)</f>
        <v>0</v>
      </c>
      <c r="E270" s="20"/>
      <c r="F270" s="20">
        <f t="shared" si="20"/>
        <v>0</v>
      </c>
      <c r="G270" s="20">
        <f t="shared" si="24"/>
        <v>0</v>
      </c>
      <c r="H270" s="20">
        <f t="shared" si="21"/>
        <v>0</v>
      </c>
      <c r="I270" s="16">
        <f t="shared" si="22"/>
        <v>0</v>
      </c>
      <c r="J270" s="2">
        <f>(IF('Home Loan Extra Payments'!$D$12&gt;0,IF($A270&gt;='Home Loan Extra Payments'!$D$13,'Home Loan Extra Payments'!$D$12,0),0)+(IF('Home Loan Extra Payments'!$H$12&gt;0,IF('Home Loan Extra Payments'!$H$13&gt;0,IF('Home Loan Extra Payments'!$H$13=$A270,'Home Loan Extra Payments'!$H$12,0),0),0)))</f>
        <v>1000</v>
      </c>
    </row>
    <row r="271" spans="1:10" s="2" customFormat="1" ht="9.9499999999999993" customHeight="1" x14ac:dyDescent="0.2">
      <c r="A271" s="19">
        <v>270</v>
      </c>
      <c r="B271" s="20">
        <f t="shared" si="23"/>
        <v>0</v>
      </c>
      <c r="C271" s="20">
        <f>IF($H270=0,0,IF($H270&lt;$C270,$H270+$D271,PMT('Home Loan Extra Payments'!$D$9/12,'Home Loan Extra Payments'!$D$10,-'Home Loan Extra Payments'!$D$8,0,0)))</f>
        <v>0</v>
      </c>
      <c r="D271" s="15">
        <f>$B271*('Home Loan Extra Payments'!$D$9/12)</f>
        <v>0</v>
      </c>
      <c r="E271" s="20"/>
      <c r="F271" s="20">
        <f t="shared" si="20"/>
        <v>0</v>
      </c>
      <c r="G271" s="20">
        <f t="shared" si="24"/>
        <v>0</v>
      </c>
      <c r="H271" s="20">
        <f t="shared" si="21"/>
        <v>0</v>
      </c>
      <c r="I271" s="16">
        <f t="shared" si="22"/>
        <v>0</v>
      </c>
      <c r="J271" s="2">
        <f>(IF('Home Loan Extra Payments'!$D$12&gt;0,IF($A271&gt;='Home Loan Extra Payments'!$D$13,'Home Loan Extra Payments'!$D$12,0),0)+(IF('Home Loan Extra Payments'!$H$12&gt;0,IF('Home Loan Extra Payments'!$H$13&gt;0,IF('Home Loan Extra Payments'!$H$13=$A271,'Home Loan Extra Payments'!$H$12,0),0),0)))</f>
        <v>1000</v>
      </c>
    </row>
    <row r="272" spans="1:10" s="2" customFormat="1" ht="9.9499999999999993" customHeight="1" x14ac:dyDescent="0.2">
      <c r="A272" s="19">
        <v>271</v>
      </c>
      <c r="B272" s="20">
        <f t="shared" si="23"/>
        <v>0</v>
      </c>
      <c r="C272" s="20">
        <f>IF($H271=0,0,IF($H271&lt;$C271,$H271+$D272,PMT('Home Loan Extra Payments'!$D$9/12,'Home Loan Extra Payments'!$D$10,-'Home Loan Extra Payments'!$D$8,0,0)))</f>
        <v>0</v>
      </c>
      <c r="D272" s="15">
        <f>$B272*('Home Loan Extra Payments'!$D$9/12)</f>
        <v>0</v>
      </c>
      <c r="E272" s="20"/>
      <c r="F272" s="20">
        <f t="shared" si="20"/>
        <v>0</v>
      </c>
      <c r="G272" s="20">
        <f t="shared" si="24"/>
        <v>0</v>
      </c>
      <c r="H272" s="20">
        <f t="shared" si="21"/>
        <v>0</v>
      </c>
      <c r="I272" s="16">
        <f t="shared" si="22"/>
        <v>0</v>
      </c>
      <c r="J272" s="2">
        <f>(IF('Home Loan Extra Payments'!$D$12&gt;0,IF($A272&gt;='Home Loan Extra Payments'!$D$13,'Home Loan Extra Payments'!$D$12,0),0)+(IF('Home Loan Extra Payments'!$H$12&gt;0,IF('Home Loan Extra Payments'!$H$13&gt;0,IF('Home Loan Extra Payments'!$H$13=$A272,'Home Loan Extra Payments'!$H$12,0),0),0)))</f>
        <v>1000</v>
      </c>
    </row>
    <row r="273" spans="1:10" s="2" customFormat="1" ht="9.9499999999999993" customHeight="1" x14ac:dyDescent="0.2">
      <c r="A273" s="19">
        <v>272</v>
      </c>
      <c r="B273" s="20">
        <f t="shared" si="23"/>
        <v>0</v>
      </c>
      <c r="C273" s="20">
        <f>IF($H272=0,0,IF($H272&lt;$C272,$H272+$D273,PMT('Home Loan Extra Payments'!$D$9/12,'Home Loan Extra Payments'!$D$10,-'Home Loan Extra Payments'!$D$8,0,0)))</f>
        <v>0</v>
      </c>
      <c r="D273" s="15">
        <f>$B273*('Home Loan Extra Payments'!$D$9/12)</f>
        <v>0</v>
      </c>
      <c r="E273" s="20"/>
      <c r="F273" s="20">
        <f t="shared" si="20"/>
        <v>0</v>
      </c>
      <c r="G273" s="20">
        <f t="shared" si="24"/>
        <v>0</v>
      </c>
      <c r="H273" s="20">
        <f t="shared" si="21"/>
        <v>0</v>
      </c>
      <c r="I273" s="16">
        <f t="shared" si="22"/>
        <v>0</v>
      </c>
      <c r="J273" s="2">
        <f>(IF('Home Loan Extra Payments'!$D$12&gt;0,IF($A273&gt;='Home Loan Extra Payments'!$D$13,'Home Loan Extra Payments'!$D$12,0),0)+(IF('Home Loan Extra Payments'!$H$12&gt;0,IF('Home Loan Extra Payments'!$H$13&gt;0,IF('Home Loan Extra Payments'!$H$13=$A273,'Home Loan Extra Payments'!$H$12,0),0),0)))</f>
        <v>1000</v>
      </c>
    </row>
    <row r="274" spans="1:10" s="2" customFormat="1" ht="9.9499999999999993" customHeight="1" x14ac:dyDescent="0.2">
      <c r="A274" s="19">
        <v>273</v>
      </c>
      <c r="B274" s="20">
        <f t="shared" si="23"/>
        <v>0</v>
      </c>
      <c r="C274" s="20">
        <f>IF($H273=0,0,IF($H273&lt;$C273,$H273+$D274,PMT('Home Loan Extra Payments'!$D$9/12,'Home Loan Extra Payments'!$D$10,-'Home Loan Extra Payments'!$D$8,0,0)))</f>
        <v>0</v>
      </c>
      <c r="D274" s="15">
        <f>$B274*('Home Loan Extra Payments'!$D$9/12)</f>
        <v>0</v>
      </c>
      <c r="E274" s="20"/>
      <c r="F274" s="20">
        <f t="shared" si="20"/>
        <v>0</v>
      </c>
      <c r="G274" s="20">
        <f t="shared" si="24"/>
        <v>0</v>
      </c>
      <c r="H274" s="20">
        <f t="shared" si="21"/>
        <v>0</v>
      </c>
      <c r="I274" s="16">
        <f t="shared" si="22"/>
        <v>0</v>
      </c>
      <c r="J274" s="2">
        <f>(IF('Home Loan Extra Payments'!$D$12&gt;0,IF($A274&gt;='Home Loan Extra Payments'!$D$13,'Home Loan Extra Payments'!$D$12,0),0)+(IF('Home Loan Extra Payments'!$H$12&gt;0,IF('Home Loan Extra Payments'!$H$13&gt;0,IF('Home Loan Extra Payments'!$H$13=$A274,'Home Loan Extra Payments'!$H$12,0),0),0)))</f>
        <v>1000</v>
      </c>
    </row>
    <row r="275" spans="1:10" s="2" customFormat="1" ht="9.9499999999999993" customHeight="1" x14ac:dyDescent="0.2">
      <c r="A275" s="19">
        <v>274</v>
      </c>
      <c r="B275" s="20">
        <f t="shared" si="23"/>
        <v>0</v>
      </c>
      <c r="C275" s="20">
        <f>IF($H274=0,0,IF($H274&lt;$C274,$H274+$D275,PMT('Home Loan Extra Payments'!$D$9/12,'Home Loan Extra Payments'!$D$10,-'Home Loan Extra Payments'!$D$8,0,0)))</f>
        <v>0</v>
      </c>
      <c r="D275" s="15">
        <f>$B275*('Home Loan Extra Payments'!$D$9/12)</f>
        <v>0</v>
      </c>
      <c r="E275" s="20"/>
      <c r="F275" s="20">
        <f t="shared" si="20"/>
        <v>0</v>
      </c>
      <c r="G275" s="20">
        <f t="shared" si="24"/>
        <v>0</v>
      </c>
      <c r="H275" s="20">
        <f t="shared" si="21"/>
        <v>0</v>
      </c>
      <c r="I275" s="16">
        <f t="shared" si="22"/>
        <v>0</v>
      </c>
      <c r="J275" s="2">
        <f>(IF('Home Loan Extra Payments'!$D$12&gt;0,IF($A275&gt;='Home Loan Extra Payments'!$D$13,'Home Loan Extra Payments'!$D$12,0),0)+(IF('Home Loan Extra Payments'!$H$12&gt;0,IF('Home Loan Extra Payments'!$H$13&gt;0,IF('Home Loan Extra Payments'!$H$13=$A275,'Home Loan Extra Payments'!$H$12,0),0),0)))</f>
        <v>1000</v>
      </c>
    </row>
    <row r="276" spans="1:10" s="2" customFormat="1" ht="9.9499999999999993" customHeight="1" x14ac:dyDescent="0.2">
      <c r="A276" s="19">
        <v>275</v>
      </c>
      <c r="B276" s="20">
        <f t="shared" si="23"/>
        <v>0</v>
      </c>
      <c r="C276" s="20">
        <f>IF($H275=0,0,IF($H275&lt;$C275,$H275+$D276,PMT('Home Loan Extra Payments'!$D$9/12,'Home Loan Extra Payments'!$D$10,-'Home Loan Extra Payments'!$D$8,0,0)))</f>
        <v>0</v>
      </c>
      <c r="D276" s="15">
        <f>$B276*('Home Loan Extra Payments'!$D$9/12)</f>
        <v>0</v>
      </c>
      <c r="E276" s="20"/>
      <c r="F276" s="20">
        <f t="shared" si="20"/>
        <v>0</v>
      </c>
      <c r="G276" s="20">
        <f t="shared" si="24"/>
        <v>0</v>
      </c>
      <c r="H276" s="20">
        <f t="shared" si="21"/>
        <v>0</v>
      </c>
      <c r="I276" s="16">
        <f t="shared" si="22"/>
        <v>0</v>
      </c>
      <c r="J276" s="2">
        <f>(IF('Home Loan Extra Payments'!$D$12&gt;0,IF($A276&gt;='Home Loan Extra Payments'!$D$13,'Home Loan Extra Payments'!$D$12,0),0)+(IF('Home Loan Extra Payments'!$H$12&gt;0,IF('Home Loan Extra Payments'!$H$13&gt;0,IF('Home Loan Extra Payments'!$H$13=$A276,'Home Loan Extra Payments'!$H$12,0),0),0)))</f>
        <v>1000</v>
      </c>
    </row>
    <row r="277" spans="1:10" s="2" customFormat="1" ht="9.9499999999999993" customHeight="1" x14ac:dyDescent="0.2">
      <c r="A277" s="19">
        <v>276</v>
      </c>
      <c r="B277" s="20">
        <f t="shared" si="23"/>
        <v>0</v>
      </c>
      <c r="C277" s="20">
        <f>IF($H276=0,0,IF($H276&lt;$C276,$H276+$D277,PMT('Home Loan Extra Payments'!$D$9/12,'Home Loan Extra Payments'!$D$10,-'Home Loan Extra Payments'!$D$8,0,0)))</f>
        <v>0</v>
      </c>
      <c r="D277" s="15">
        <f>$B277*('Home Loan Extra Payments'!$D$9/12)</f>
        <v>0</v>
      </c>
      <c r="E277" s="20"/>
      <c r="F277" s="20">
        <f t="shared" si="20"/>
        <v>0</v>
      </c>
      <c r="G277" s="20">
        <f t="shared" si="24"/>
        <v>0</v>
      </c>
      <c r="H277" s="20">
        <f t="shared" si="21"/>
        <v>0</v>
      </c>
      <c r="I277" s="16">
        <f t="shared" si="22"/>
        <v>0</v>
      </c>
      <c r="J277" s="2">
        <f>(IF('Home Loan Extra Payments'!$D$12&gt;0,IF($A277&gt;='Home Loan Extra Payments'!$D$13,'Home Loan Extra Payments'!$D$12,0),0)+(IF('Home Loan Extra Payments'!$H$12&gt;0,IF('Home Loan Extra Payments'!$H$13&gt;0,IF('Home Loan Extra Payments'!$H$13=$A277,'Home Loan Extra Payments'!$H$12,0),0),0)))</f>
        <v>1000</v>
      </c>
    </row>
    <row r="278" spans="1:10" s="2" customFormat="1" ht="9.9499999999999993" customHeight="1" x14ac:dyDescent="0.2">
      <c r="A278" s="19">
        <v>277</v>
      </c>
      <c r="B278" s="20">
        <f t="shared" si="23"/>
        <v>0</v>
      </c>
      <c r="C278" s="20">
        <f>IF($H277=0,0,IF($H277&lt;$C277,$H277+$D278,PMT('Home Loan Extra Payments'!$D$9/12,'Home Loan Extra Payments'!$D$10,-'Home Loan Extra Payments'!$D$8,0,0)))</f>
        <v>0</v>
      </c>
      <c r="D278" s="15">
        <f>$B278*('Home Loan Extra Payments'!$D$9/12)</f>
        <v>0</v>
      </c>
      <c r="E278" s="20"/>
      <c r="F278" s="20">
        <f t="shared" si="20"/>
        <v>0</v>
      </c>
      <c r="G278" s="20">
        <f t="shared" si="24"/>
        <v>0</v>
      </c>
      <c r="H278" s="20">
        <f t="shared" si="21"/>
        <v>0</v>
      </c>
      <c r="I278" s="16">
        <f t="shared" si="22"/>
        <v>0</v>
      </c>
      <c r="J278" s="2">
        <f>(IF('Home Loan Extra Payments'!$D$12&gt;0,IF($A278&gt;='Home Loan Extra Payments'!$D$13,'Home Loan Extra Payments'!$D$12,0),0)+(IF('Home Loan Extra Payments'!$H$12&gt;0,IF('Home Loan Extra Payments'!$H$13&gt;0,IF('Home Loan Extra Payments'!$H$13=$A278,'Home Loan Extra Payments'!$H$12,0),0),0)))</f>
        <v>1000</v>
      </c>
    </row>
    <row r="279" spans="1:10" s="2" customFormat="1" ht="9.9499999999999993" customHeight="1" x14ac:dyDescent="0.2">
      <c r="A279" s="19">
        <v>278</v>
      </c>
      <c r="B279" s="20">
        <f t="shared" si="23"/>
        <v>0</v>
      </c>
      <c r="C279" s="20">
        <f>IF($H278=0,0,IF($H278&lt;$C278,$H278+$D279,PMT('Home Loan Extra Payments'!$D$9/12,'Home Loan Extra Payments'!$D$10,-'Home Loan Extra Payments'!$D$8,0,0)))</f>
        <v>0</v>
      </c>
      <c r="D279" s="15">
        <f>$B279*('Home Loan Extra Payments'!$D$9/12)</f>
        <v>0</v>
      </c>
      <c r="E279" s="20"/>
      <c r="F279" s="20">
        <f t="shared" si="20"/>
        <v>0</v>
      </c>
      <c r="G279" s="20">
        <f t="shared" si="24"/>
        <v>0</v>
      </c>
      <c r="H279" s="20">
        <f t="shared" si="21"/>
        <v>0</v>
      </c>
      <c r="I279" s="16">
        <f t="shared" si="22"/>
        <v>0</v>
      </c>
      <c r="J279" s="2">
        <f>(IF('Home Loan Extra Payments'!$D$12&gt;0,IF($A279&gt;='Home Loan Extra Payments'!$D$13,'Home Loan Extra Payments'!$D$12,0),0)+(IF('Home Loan Extra Payments'!$H$12&gt;0,IF('Home Loan Extra Payments'!$H$13&gt;0,IF('Home Loan Extra Payments'!$H$13=$A279,'Home Loan Extra Payments'!$H$12,0),0),0)))</f>
        <v>1000</v>
      </c>
    </row>
    <row r="280" spans="1:10" s="2" customFormat="1" ht="9.9499999999999993" customHeight="1" x14ac:dyDescent="0.2">
      <c r="A280" s="19">
        <v>279</v>
      </c>
      <c r="B280" s="20">
        <f t="shared" si="23"/>
        <v>0</v>
      </c>
      <c r="C280" s="20">
        <f>IF($H279=0,0,IF($H279&lt;$C279,$H279+$D280,PMT('Home Loan Extra Payments'!$D$9/12,'Home Loan Extra Payments'!$D$10,-'Home Loan Extra Payments'!$D$8,0,0)))</f>
        <v>0</v>
      </c>
      <c r="D280" s="15">
        <f>$B280*('Home Loan Extra Payments'!$D$9/12)</f>
        <v>0</v>
      </c>
      <c r="E280" s="20"/>
      <c r="F280" s="20">
        <f t="shared" si="20"/>
        <v>0</v>
      </c>
      <c r="G280" s="20">
        <f t="shared" si="24"/>
        <v>0</v>
      </c>
      <c r="H280" s="20">
        <f t="shared" si="21"/>
        <v>0</v>
      </c>
      <c r="I280" s="16">
        <f t="shared" si="22"/>
        <v>0</v>
      </c>
      <c r="J280" s="2">
        <f>(IF('Home Loan Extra Payments'!$D$12&gt;0,IF($A280&gt;='Home Loan Extra Payments'!$D$13,'Home Loan Extra Payments'!$D$12,0),0)+(IF('Home Loan Extra Payments'!$H$12&gt;0,IF('Home Loan Extra Payments'!$H$13&gt;0,IF('Home Loan Extra Payments'!$H$13=$A280,'Home Loan Extra Payments'!$H$12,0),0),0)))</f>
        <v>1000</v>
      </c>
    </row>
    <row r="281" spans="1:10" s="2" customFormat="1" ht="9.9499999999999993" customHeight="1" x14ac:dyDescent="0.2">
      <c r="A281" s="19">
        <v>280</v>
      </c>
      <c r="B281" s="20">
        <f t="shared" si="23"/>
        <v>0</v>
      </c>
      <c r="C281" s="20">
        <f>IF($H280=0,0,IF($H280&lt;$C280,$H280+$D281,PMT('Home Loan Extra Payments'!$D$9/12,'Home Loan Extra Payments'!$D$10,-'Home Loan Extra Payments'!$D$8,0,0)))</f>
        <v>0</v>
      </c>
      <c r="D281" s="15">
        <f>$B281*('Home Loan Extra Payments'!$D$9/12)</f>
        <v>0</v>
      </c>
      <c r="E281" s="20"/>
      <c r="F281" s="20">
        <f t="shared" si="20"/>
        <v>0</v>
      </c>
      <c r="G281" s="20">
        <f t="shared" si="24"/>
        <v>0</v>
      </c>
      <c r="H281" s="20">
        <f t="shared" si="21"/>
        <v>0</v>
      </c>
      <c r="I281" s="16">
        <f t="shared" si="22"/>
        <v>0</v>
      </c>
      <c r="J281" s="2">
        <f>(IF('Home Loan Extra Payments'!$D$12&gt;0,IF($A281&gt;='Home Loan Extra Payments'!$D$13,'Home Loan Extra Payments'!$D$12,0),0)+(IF('Home Loan Extra Payments'!$H$12&gt;0,IF('Home Loan Extra Payments'!$H$13&gt;0,IF('Home Loan Extra Payments'!$H$13=$A281,'Home Loan Extra Payments'!$H$12,0),0),0)))</f>
        <v>1000</v>
      </c>
    </row>
    <row r="282" spans="1:10" s="2" customFormat="1" ht="9.9499999999999993" customHeight="1" x14ac:dyDescent="0.2">
      <c r="A282" s="19">
        <v>281</v>
      </c>
      <c r="B282" s="20">
        <f t="shared" si="23"/>
        <v>0</v>
      </c>
      <c r="C282" s="20">
        <f>IF($H281=0,0,IF($H281&lt;$C281,$H281+$D282,PMT('Home Loan Extra Payments'!$D$9/12,'Home Loan Extra Payments'!$D$10,-'Home Loan Extra Payments'!$D$8,0,0)))</f>
        <v>0</v>
      </c>
      <c r="D282" s="15">
        <f>$B282*('Home Loan Extra Payments'!$D$9/12)</f>
        <v>0</v>
      </c>
      <c r="E282" s="20"/>
      <c r="F282" s="20">
        <f t="shared" si="20"/>
        <v>0</v>
      </c>
      <c r="G282" s="20">
        <f t="shared" si="24"/>
        <v>0</v>
      </c>
      <c r="H282" s="20">
        <f t="shared" si="21"/>
        <v>0</v>
      </c>
      <c r="I282" s="16">
        <f t="shared" si="22"/>
        <v>0</v>
      </c>
      <c r="J282" s="2">
        <f>(IF('Home Loan Extra Payments'!$D$12&gt;0,IF($A282&gt;='Home Loan Extra Payments'!$D$13,'Home Loan Extra Payments'!$D$12,0),0)+(IF('Home Loan Extra Payments'!$H$12&gt;0,IF('Home Loan Extra Payments'!$H$13&gt;0,IF('Home Loan Extra Payments'!$H$13=$A282,'Home Loan Extra Payments'!$H$12,0),0),0)))</f>
        <v>1000</v>
      </c>
    </row>
    <row r="283" spans="1:10" s="2" customFormat="1" ht="9.9499999999999993" customHeight="1" x14ac:dyDescent="0.2">
      <c r="A283" s="19">
        <v>282</v>
      </c>
      <c r="B283" s="20">
        <f t="shared" si="23"/>
        <v>0</v>
      </c>
      <c r="C283" s="20">
        <f>IF($H282=0,0,IF($H282&lt;$C282,$H282+$D283,PMT('Home Loan Extra Payments'!$D$9/12,'Home Loan Extra Payments'!$D$10,-'Home Loan Extra Payments'!$D$8,0,0)))</f>
        <v>0</v>
      </c>
      <c r="D283" s="15">
        <f>$B283*('Home Loan Extra Payments'!$D$9/12)</f>
        <v>0</v>
      </c>
      <c r="E283" s="20"/>
      <c r="F283" s="20">
        <f t="shared" si="20"/>
        <v>0</v>
      </c>
      <c r="G283" s="20">
        <f t="shared" si="24"/>
        <v>0</v>
      </c>
      <c r="H283" s="20">
        <f t="shared" si="21"/>
        <v>0</v>
      </c>
      <c r="I283" s="16">
        <f t="shared" si="22"/>
        <v>0</v>
      </c>
      <c r="J283" s="2">
        <f>(IF('Home Loan Extra Payments'!$D$12&gt;0,IF($A283&gt;='Home Loan Extra Payments'!$D$13,'Home Loan Extra Payments'!$D$12,0),0)+(IF('Home Loan Extra Payments'!$H$12&gt;0,IF('Home Loan Extra Payments'!$H$13&gt;0,IF('Home Loan Extra Payments'!$H$13=$A283,'Home Loan Extra Payments'!$H$12,0),0),0)))</f>
        <v>1000</v>
      </c>
    </row>
    <row r="284" spans="1:10" s="2" customFormat="1" ht="9.9499999999999993" customHeight="1" x14ac:dyDescent="0.2">
      <c r="A284" s="19">
        <v>283</v>
      </c>
      <c r="B284" s="20">
        <f t="shared" si="23"/>
        <v>0</v>
      </c>
      <c r="C284" s="20">
        <f>IF($H283=0,0,IF($H283&lt;$C283,$H283+$D284,PMT('Home Loan Extra Payments'!$D$9/12,'Home Loan Extra Payments'!$D$10,-'Home Loan Extra Payments'!$D$8,0,0)))</f>
        <v>0</v>
      </c>
      <c r="D284" s="15">
        <f>$B284*('Home Loan Extra Payments'!$D$9/12)</f>
        <v>0</v>
      </c>
      <c r="E284" s="20"/>
      <c r="F284" s="20">
        <f t="shared" si="20"/>
        <v>0</v>
      </c>
      <c r="G284" s="20">
        <f t="shared" si="24"/>
        <v>0</v>
      </c>
      <c r="H284" s="20">
        <f t="shared" si="21"/>
        <v>0</v>
      </c>
      <c r="I284" s="16">
        <f t="shared" si="22"/>
        <v>0</v>
      </c>
      <c r="J284" s="2">
        <f>(IF('Home Loan Extra Payments'!$D$12&gt;0,IF($A284&gt;='Home Loan Extra Payments'!$D$13,'Home Loan Extra Payments'!$D$12,0),0)+(IF('Home Loan Extra Payments'!$H$12&gt;0,IF('Home Loan Extra Payments'!$H$13&gt;0,IF('Home Loan Extra Payments'!$H$13=$A284,'Home Loan Extra Payments'!$H$12,0),0),0)))</f>
        <v>1000</v>
      </c>
    </row>
    <row r="285" spans="1:10" s="2" customFormat="1" ht="9.9499999999999993" customHeight="1" x14ac:dyDescent="0.2">
      <c r="A285" s="19">
        <v>284</v>
      </c>
      <c r="B285" s="20">
        <f t="shared" si="23"/>
        <v>0</v>
      </c>
      <c r="C285" s="20">
        <f>IF($H284=0,0,IF($H284&lt;$C284,$H284+$D285,PMT('Home Loan Extra Payments'!$D$9/12,'Home Loan Extra Payments'!$D$10,-'Home Loan Extra Payments'!$D$8,0,0)))</f>
        <v>0</v>
      </c>
      <c r="D285" s="15">
        <f>$B285*('Home Loan Extra Payments'!$D$9/12)</f>
        <v>0</v>
      </c>
      <c r="E285" s="20"/>
      <c r="F285" s="20">
        <f t="shared" si="20"/>
        <v>0</v>
      </c>
      <c r="G285" s="20">
        <f t="shared" si="24"/>
        <v>0</v>
      </c>
      <c r="H285" s="20">
        <f t="shared" si="21"/>
        <v>0</v>
      </c>
      <c r="I285" s="16">
        <f t="shared" si="22"/>
        <v>0</v>
      </c>
      <c r="J285" s="2">
        <f>(IF('Home Loan Extra Payments'!$D$12&gt;0,IF($A285&gt;='Home Loan Extra Payments'!$D$13,'Home Loan Extra Payments'!$D$12,0),0)+(IF('Home Loan Extra Payments'!$H$12&gt;0,IF('Home Loan Extra Payments'!$H$13&gt;0,IF('Home Loan Extra Payments'!$H$13=$A285,'Home Loan Extra Payments'!$H$12,0),0),0)))</f>
        <v>1000</v>
      </c>
    </row>
    <row r="286" spans="1:10" s="2" customFormat="1" ht="9.9499999999999993" customHeight="1" x14ac:dyDescent="0.2">
      <c r="A286" s="19">
        <v>285</v>
      </c>
      <c r="B286" s="20">
        <f t="shared" si="23"/>
        <v>0</v>
      </c>
      <c r="C286" s="20">
        <f>IF($H285=0,0,IF($H285&lt;$C285,$H285+$D286,PMT('Home Loan Extra Payments'!$D$9/12,'Home Loan Extra Payments'!$D$10,-'Home Loan Extra Payments'!$D$8,0,0)))</f>
        <v>0</v>
      </c>
      <c r="D286" s="15">
        <f>$B286*('Home Loan Extra Payments'!$D$9/12)</f>
        <v>0</v>
      </c>
      <c r="E286" s="20"/>
      <c r="F286" s="20">
        <f t="shared" si="20"/>
        <v>0</v>
      </c>
      <c r="G286" s="20">
        <f t="shared" si="24"/>
        <v>0</v>
      </c>
      <c r="H286" s="20">
        <f t="shared" si="21"/>
        <v>0</v>
      </c>
      <c r="I286" s="16">
        <f t="shared" si="22"/>
        <v>0</v>
      </c>
      <c r="J286" s="2">
        <f>(IF('Home Loan Extra Payments'!$D$12&gt;0,IF($A286&gt;='Home Loan Extra Payments'!$D$13,'Home Loan Extra Payments'!$D$12,0),0)+(IF('Home Loan Extra Payments'!$H$12&gt;0,IF('Home Loan Extra Payments'!$H$13&gt;0,IF('Home Loan Extra Payments'!$H$13=$A286,'Home Loan Extra Payments'!$H$12,0),0),0)))</f>
        <v>1000</v>
      </c>
    </row>
    <row r="287" spans="1:10" s="2" customFormat="1" ht="9.9499999999999993" customHeight="1" x14ac:dyDescent="0.2">
      <c r="A287" s="19">
        <v>286</v>
      </c>
      <c r="B287" s="20">
        <f t="shared" si="23"/>
        <v>0</v>
      </c>
      <c r="C287" s="20">
        <f>IF($H286=0,0,IF($H286&lt;$C286,$H286+$D287,PMT('Home Loan Extra Payments'!$D$9/12,'Home Loan Extra Payments'!$D$10,-'Home Loan Extra Payments'!$D$8,0,0)))</f>
        <v>0</v>
      </c>
      <c r="D287" s="15">
        <f>$B287*('Home Loan Extra Payments'!$D$9/12)</f>
        <v>0</v>
      </c>
      <c r="E287" s="20"/>
      <c r="F287" s="20">
        <f t="shared" si="20"/>
        <v>0</v>
      </c>
      <c r="G287" s="20">
        <f t="shared" si="24"/>
        <v>0</v>
      </c>
      <c r="H287" s="20">
        <f t="shared" si="21"/>
        <v>0</v>
      </c>
      <c r="I287" s="16">
        <f t="shared" si="22"/>
        <v>0</v>
      </c>
      <c r="J287" s="2">
        <f>(IF('Home Loan Extra Payments'!$D$12&gt;0,IF($A287&gt;='Home Loan Extra Payments'!$D$13,'Home Loan Extra Payments'!$D$12,0),0)+(IF('Home Loan Extra Payments'!$H$12&gt;0,IF('Home Loan Extra Payments'!$H$13&gt;0,IF('Home Loan Extra Payments'!$H$13=$A287,'Home Loan Extra Payments'!$H$12,0),0),0)))</f>
        <v>1000</v>
      </c>
    </row>
    <row r="288" spans="1:10" s="2" customFormat="1" ht="9.9499999999999993" customHeight="1" x14ac:dyDescent="0.2">
      <c r="A288" s="19">
        <v>287</v>
      </c>
      <c r="B288" s="20">
        <f t="shared" si="23"/>
        <v>0</v>
      </c>
      <c r="C288" s="20">
        <f>IF($H287=0,0,IF($H287&lt;$C287,$H287+$D288,PMT('Home Loan Extra Payments'!$D$9/12,'Home Loan Extra Payments'!$D$10,-'Home Loan Extra Payments'!$D$8,0,0)))</f>
        <v>0</v>
      </c>
      <c r="D288" s="15">
        <f>$B288*('Home Loan Extra Payments'!$D$9/12)</f>
        <v>0</v>
      </c>
      <c r="E288" s="20"/>
      <c r="F288" s="20">
        <f t="shared" si="20"/>
        <v>0</v>
      </c>
      <c r="G288" s="20">
        <f t="shared" si="24"/>
        <v>0</v>
      </c>
      <c r="H288" s="20">
        <f t="shared" si="21"/>
        <v>0</v>
      </c>
      <c r="I288" s="16">
        <f t="shared" si="22"/>
        <v>0</v>
      </c>
      <c r="J288" s="2">
        <f>(IF('Home Loan Extra Payments'!$D$12&gt;0,IF($A288&gt;='Home Loan Extra Payments'!$D$13,'Home Loan Extra Payments'!$D$12,0),0)+(IF('Home Loan Extra Payments'!$H$12&gt;0,IF('Home Loan Extra Payments'!$H$13&gt;0,IF('Home Loan Extra Payments'!$H$13=$A288,'Home Loan Extra Payments'!$H$12,0),0),0)))</f>
        <v>1000</v>
      </c>
    </row>
    <row r="289" spans="1:10" s="2" customFormat="1" ht="9.9499999999999993" customHeight="1" x14ac:dyDescent="0.2">
      <c r="A289" s="19">
        <v>288</v>
      </c>
      <c r="B289" s="20">
        <f t="shared" si="23"/>
        <v>0</v>
      </c>
      <c r="C289" s="20">
        <f>IF($H288=0,0,IF($H288&lt;$C288,$H288+$D289,PMT('Home Loan Extra Payments'!$D$9/12,'Home Loan Extra Payments'!$D$10,-'Home Loan Extra Payments'!$D$8,0,0)))</f>
        <v>0</v>
      </c>
      <c r="D289" s="15">
        <f>$B289*('Home Loan Extra Payments'!$D$9/12)</f>
        <v>0</v>
      </c>
      <c r="E289" s="20"/>
      <c r="F289" s="20">
        <f t="shared" si="20"/>
        <v>0</v>
      </c>
      <c r="G289" s="20">
        <f t="shared" si="24"/>
        <v>0</v>
      </c>
      <c r="H289" s="20">
        <f t="shared" si="21"/>
        <v>0</v>
      </c>
      <c r="I289" s="16">
        <f t="shared" si="22"/>
        <v>0</v>
      </c>
      <c r="J289" s="2">
        <f>(IF('Home Loan Extra Payments'!$D$12&gt;0,IF($A289&gt;='Home Loan Extra Payments'!$D$13,'Home Loan Extra Payments'!$D$12,0),0)+(IF('Home Loan Extra Payments'!$H$12&gt;0,IF('Home Loan Extra Payments'!$H$13&gt;0,IF('Home Loan Extra Payments'!$H$13=$A289,'Home Loan Extra Payments'!$H$12,0),0),0)))</f>
        <v>1000</v>
      </c>
    </row>
    <row r="290" spans="1:10" s="2" customFormat="1" ht="9.9499999999999993" customHeight="1" x14ac:dyDescent="0.2">
      <c r="A290" s="19">
        <v>289</v>
      </c>
      <c r="B290" s="20">
        <f t="shared" si="23"/>
        <v>0</v>
      </c>
      <c r="C290" s="20">
        <f>IF($H289=0,0,IF($H289&lt;$C289,$H289+$D290,PMT('Home Loan Extra Payments'!$D$9/12,'Home Loan Extra Payments'!$D$10,-'Home Loan Extra Payments'!$D$8,0,0)))</f>
        <v>0</v>
      </c>
      <c r="D290" s="15">
        <f>$B290*('Home Loan Extra Payments'!$D$9/12)</f>
        <v>0</v>
      </c>
      <c r="E290" s="20"/>
      <c r="F290" s="20">
        <f t="shared" si="20"/>
        <v>0</v>
      </c>
      <c r="G290" s="20">
        <f t="shared" si="24"/>
        <v>0</v>
      </c>
      <c r="H290" s="20">
        <f t="shared" si="21"/>
        <v>0</v>
      </c>
      <c r="I290" s="16">
        <f t="shared" si="22"/>
        <v>0</v>
      </c>
      <c r="J290" s="2">
        <f>(IF('Home Loan Extra Payments'!$D$12&gt;0,IF($A290&gt;='Home Loan Extra Payments'!$D$13,'Home Loan Extra Payments'!$D$12,0),0)+(IF('Home Loan Extra Payments'!$H$12&gt;0,IF('Home Loan Extra Payments'!$H$13&gt;0,IF('Home Loan Extra Payments'!$H$13=$A290,'Home Loan Extra Payments'!$H$12,0),0),0)))</f>
        <v>1000</v>
      </c>
    </row>
    <row r="291" spans="1:10" s="2" customFormat="1" ht="9.9499999999999993" customHeight="1" x14ac:dyDescent="0.2">
      <c r="A291" s="19">
        <v>290</v>
      </c>
      <c r="B291" s="20">
        <f t="shared" si="23"/>
        <v>0</v>
      </c>
      <c r="C291" s="20">
        <f>IF($H290=0,0,IF($H290&lt;$C290,$H290+$D291,PMT('Home Loan Extra Payments'!$D$9/12,'Home Loan Extra Payments'!$D$10,-'Home Loan Extra Payments'!$D$8,0,0)))</f>
        <v>0</v>
      </c>
      <c r="D291" s="15">
        <f>$B291*('Home Loan Extra Payments'!$D$9/12)</f>
        <v>0</v>
      </c>
      <c r="E291" s="20"/>
      <c r="F291" s="20">
        <f t="shared" si="20"/>
        <v>0</v>
      </c>
      <c r="G291" s="20">
        <f t="shared" si="24"/>
        <v>0</v>
      </c>
      <c r="H291" s="20">
        <f t="shared" si="21"/>
        <v>0</v>
      </c>
      <c r="I291" s="16">
        <f t="shared" si="22"/>
        <v>0</v>
      </c>
      <c r="J291" s="2">
        <f>(IF('Home Loan Extra Payments'!$D$12&gt;0,IF($A291&gt;='Home Loan Extra Payments'!$D$13,'Home Loan Extra Payments'!$D$12,0),0)+(IF('Home Loan Extra Payments'!$H$12&gt;0,IF('Home Loan Extra Payments'!$H$13&gt;0,IF('Home Loan Extra Payments'!$H$13=$A291,'Home Loan Extra Payments'!$H$12,0),0),0)))</f>
        <v>1000</v>
      </c>
    </row>
    <row r="292" spans="1:10" s="2" customFormat="1" ht="9.9499999999999993" customHeight="1" x14ac:dyDescent="0.2">
      <c r="A292" s="19">
        <v>291</v>
      </c>
      <c r="B292" s="20">
        <f t="shared" si="23"/>
        <v>0</v>
      </c>
      <c r="C292" s="20">
        <f>IF($H291=0,0,IF($H291&lt;$C291,$H291+$D292,PMT('Home Loan Extra Payments'!$D$9/12,'Home Loan Extra Payments'!$D$10,-'Home Loan Extra Payments'!$D$8,0,0)))</f>
        <v>0</v>
      </c>
      <c r="D292" s="15">
        <f>$B292*('Home Loan Extra Payments'!$D$9/12)</f>
        <v>0</v>
      </c>
      <c r="E292" s="20"/>
      <c r="F292" s="20">
        <f t="shared" si="20"/>
        <v>0</v>
      </c>
      <c r="G292" s="20">
        <f t="shared" si="24"/>
        <v>0</v>
      </c>
      <c r="H292" s="20">
        <f t="shared" si="21"/>
        <v>0</v>
      </c>
      <c r="I292" s="16">
        <f t="shared" si="22"/>
        <v>0</v>
      </c>
      <c r="J292" s="2">
        <f>(IF('Home Loan Extra Payments'!$D$12&gt;0,IF($A292&gt;='Home Loan Extra Payments'!$D$13,'Home Loan Extra Payments'!$D$12,0),0)+(IF('Home Loan Extra Payments'!$H$12&gt;0,IF('Home Loan Extra Payments'!$H$13&gt;0,IF('Home Loan Extra Payments'!$H$13=$A292,'Home Loan Extra Payments'!$H$12,0),0),0)))</f>
        <v>1000</v>
      </c>
    </row>
    <row r="293" spans="1:10" s="2" customFormat="1" ht="9.9499999999999993" customHeight="1" x14ac:dyDescent="0.2">
      <c r="A293" s="19">
        <v>292</v>
      </c>
      <c r="B293" s="20">
        <f t="shared" si="23"/>
        <v>0</v>
      </c>
      <c r="C293" s="20">
        <f>IF($H292=0,0,IF($H292&lt;$C292,$H292+$D293,PMT('Home Loan Extra Payments'!$D$9/12,'Home Loan Extra Payments'!$D$10,-'Home Loan Extra Payments'!$D$8,0,0)))</f>
        <v>0</v>
      </c>
      <c r="D293" s="15">
        <f>$B293*('Home Loan Extra Payments'!$D$9/12)</f>
        <v>0</v>
      </c>
      <c r="E293" s="20"/>
      <c r="F293" s="20">
        <f t="shared" si="20"/>
        <v>0</v>
      </c>
      <c r="G293" s="20">
        <f t="shared" si="24"/>
        <v>0</v>
      </c>
      <c r="H293" s="20">
        <f t="shared" si="21"/>
        <v>0</v>
      </c>
      <c r="I293" s="16">
        <f t="shared" si="22"/>
        <v>0</v>
      </c>
      <c r="J293" s="2">
        <f>(IF('Home Loan Extra Payments'!$D$12&gt;0,IF($A293&gt;='Home Loan Extra Payments'!$D$13,'Home Loan Extra Payments'!$D$12,0),0)+(IF('Home Loan Extra Payments'!$H$12&gt;0,IF('Home Loan Extra Payments'!$H$13&gt;0,IF('Home Loan Extra Payments'!$H$13=$A293,'Home Loan Extra Payments'!$H$12,0),0),0)))</f>
        <v>1000</v>
      </c>
    </row>
    <row r="294" spans="1:10" s="2" customFormat="1" ht="9.9499999999999993" customHeight="1" x14ac:dyDescent="0.2">
      <c r="A294" s="19">
        <v>293</v>
      </c>
      <c r="B294" s="20">
        <f t="shared" si="23"/>
        <v>0</v>
      </c>
      <c r="C294" s="20">
        <f>IF($H293=0,0,IF($H293&lt;$C293,$H293+$D294,PMT('Home Loan Extra Payments'!$D$9/12,'Home Loan Extra Payments'!$D$10,-'Home Loan Extra Payments'!$D$8,0,0)))</f>
        <v>0</v>
      </c>
      <c r="D294" s="15">
        <f>$B294*('Home Loan Extra Payments'!$D$9/12)</f>
        <v>0</v>
      </c>
      <c r="E294" s="20"/>
      <c r="F294" s="20">
        <f t="shared" si="20"/>
        <v>0</v>
      </c>
      <c r="G294" s="20">
        <f t="shared" si="24"/>
        <v>0</v>
      </c>
      <c r="H294" s="20">
        <f t="shared" si="21"/>
        <v>0</v>
      </c>
      <c r="I294" s="16">
        <f t="shared" si="22"/>
        <v>0</v>
      </c>
      <c r="J294" s="2">
        <f>(IF('Home Loan Extra Payments'!$D$12&gt;0,IF($A294&gt;='Home Loan Extra Payments'!$D$13,'Home Loan Extra Payments'!$D$12,0),0)+(IF('Home Loan Extra Payments'!$H$12&gt;0,IF('Home Loan Extra Payments'!$H$13&gt;0,IF('Home Loan Extra Payments'!$H$13=$A294,'Home Loan Extra Payments'!$H$12,0),0),0)))</f>
        <v>1000</v>
      </c>
    </row>
    <row r="295" spans="1:10" s="2" customFormat="1" ht="9.9499999999999993" customHeight="1" x14ac:dyDescent="0.2">
      <c r="A295" s="19">
        <v>294</v>
      </c>
      <c r="B295" s="20">
        <f t="shared" si="23"/>
        <v>0</v>
      </c>
      <c r="C295" s="20">
        <f>IF($H294=0,0,IF($H294&lt;$C294,$H294+$D295,PMT('Home Loan Extra Payments'!$D$9/12,'Home Loan Extra Payments'!$D$10,-'Home Loan Extra Payments'!$D$8,0,0)))</f>
        <v>0</v>
      </c>
      <c r="D295" s="15">
        <f>$B295*('Home Loan Extra Payments'!$D$9/12)</f>
        <v>0</v>
      </c>
      <c r="E295" s="20"/>
      <c r="F295" s="20">
        <f t="shared" si="20"/>
        <v>0</v>
      </c>
      <c r="G295" s="20">
        <f t="shared" si="24"/>
        <v>0</v>
      </c>
      <c r="H295" s="20">
        <f t="shared" si="21"/>
        <v>0</v>
      </c>
      <c r="I295" s="16">
        <f t="shared" si="22"/>
        <v>0</v>
      </c>
      <c r="J295" s="2">
        <f>(IF('Home Loan Extra Payments'!$D$12&gt;0,IF($A295&gt;='Home Loan Extra Payments'!$D$13,'Home Loan Extra Payments'!$D$12,0),0)+(IF('Home Loan Extra Payments'!$H$12&gt;0,IF('Home Loan Extra Payments'!$H$13&gt;0,IF('Home Loan Extra Payments'!$H$13=$A295,'Home Loan Extra Payments'!$H$12,0),0),0)))</f>
        <v>1000</v>
      </c>
    </row>
    <row r="296" spans="1:10" s="2" customFormat="1" ht="9.9499999999999993" customHeight="1" x14ac:dyDescent="0.2">
      <c r="A296" s="19">
        <v>295</v>
      </c>
      <c r="B296" s="20">
        <f t="shared" si="23"/>
        <v>0</v>
      </c>
      <c r="C296" s="20">
        <f>IF($H295=0,0,IF($H295&lt;$C295,$H295+$D296,PMT('Home Loan Extra Payments'!$D$9/12,'Home Loan Extra Payments'!$D$10,-'Home Loan Extra Payments'!$D$8,0,0)))</f>
        <v>0</v>
      </c>
      <c r="D296" s="15">
        <f>$B296*('Home Loan Extra Payments'!$D$9/12)</f>
        <v>0</v>
      </c>
      <c r="E296" s="20"/>
      <c r="F296" s="20">
        <f t="shared" si="20"/>
        <v>0</v>
      </c>
      <c r="G296" s="20">
        <f t="shared" si="24"/>
        <v>0</v>
      </c>
      <c r="H296" s="20">
        <f t="shared" si="21"/>
        <v>0</v>
      </c>
      <c r="I296" s="16">
        <f t="shared" si="22"/>
        <v>0</v>
      </c>
      <c r="J296" s="2">
        <f>(IF('Home Loan Extra Payments'!$D$12&gt;0,IF($A296&gt;='Home Loan Extra Payments'!$D$13,'Home Loan Extra Payments'!$D$12,0),0)+(IF('Home Loan Extra Payments'!$H$12&gt;0,IF('Home Loan Extra Payments'!$H$13&gt;0,IF('Home Loan Extra Payments'!$H$13=$A296,'Home Loan Extra Payments'!$H$12,0),0),0)))</f>
        <v>1000</v>
      </c>
    </row>
    <row r="297" spans="1:10" s="2" customFormat="1" ht="9.9499999999999993" customHeight="1" x14ac:dyDescent="0.2">
      <c r="A297" s="19">
        <v>296</v>
      </c>
      <c r="B297" s="20">
        <f t="shared" si="23"/>
        <v>0</v>
      </c>
      <c r="C297" s="20">
        <f>IF($H296=0,0,IF($H296&lt;$C296,$H296+$D297,PMT('Home Loan Extra Payments'!$D$9/12,'Home Loan Extra Payments'!$D$10,-'Home Loan Extra Payments'!$D$8,0,0)))</f>
        <v>0</v>
      </c>
      <c r="D297" s="15">
        <f>$B297*('Home Loan Extra Payments'!$D$9/12)</f>
        <v>0</v>
      </c>
      <c r="E297" s="20"/>
      <c r="F297" s="20">
        <f t="shared" si="20"/>
        <v>0</v>
      </c>
      <c r="G297" s="20">
        <f t="shared" si="24"/>
        <v>0</v>
      </c>
      <c r="H297" s="20">
        <f t="shared" si="21"/>
        <v>0</v>
      </c>
      <c r="I297" s="16">
        <f t="shared" si="22"/>
        <v>0</v>
      </c>
      <c r="J297" s="2">
        <f>(IF('Home Loan Extra Payments'!$D$12&gt;0,IF($A297&gt;='Home Loan Extra Payments'!$D$13,'Home Loan Extra Payments'!$D$12,0),0)+(IF('Home Loan Extra Payments'!$H$12&gt;0,IF('Home Loan Extra Payments'!$H$13&gt;0,IF('Home Loan Extra Payments'!$H$13=$A297,'Home Loan Extra Payments'!$H$12,0),0),0)))</f>
        <v>1000</v>
      </c>
    </row>
    <row r="298" spans="1:10" s="2" customFormat="1" ht="9.9499999999999993" customHeight="1" x14ac:dyDescent="0.2">
      <c r="A298" s="19">
        <v>297</v>
      </c>
      <c r="B298" s="20">
        <f t="shared" si="23"/>
        <v>0</v>
      </c>
      <c r="C298" s="20">
        <f>IF($H297=0,0,IF($H297&lt;$C297,$H297+$D298,PMT('Home Loan Extra Payments'!$D$9/12,'Home Loan Extra Payments'!$D$10,-'Home Loan Extra Payments'!$D$8,0,0)))</f>
        <v>0</v>
      </c>
      <c r="D298" s="15">
        <f>$B298*('Home Loan Extra Payments'!$D$9/12)</f>
        <v>0</v>
      </c>
      <c r="E298" s="20"/>
      <c r="F298" s="20">
        <f t="shared" si="20"/>
        <v>0</v>
      </c>
      <c r="G298" s="20">
        <f t="shared" si="24"/>
        <v>0</v>
      </c>
      <c r="H298" s="20">
        <f t="shared" si="21"/>
        <v>0</v>
      </c>
      <c r="I298" s="16">
        <f t="shared" si="22"/>
        <v>0</v>
      </c>
      <c r="J298" s="2">
        <f>(IF('Home Loan Extra Payments'!$D$12&gt;0,IF($A298&gt;='Home Loan Extra Payments'!$D$13,'Home Loan Extra Payments'!$D$12,0),0)+(IF('Home Loan Extra Payments'!$H$12&gt;0,IF('Home Loan Extra Payments'!$H$13&gt;0,IF('Home Loan Extra Payments'!$H$13=$A298,'Home Loan Extra Payments'!$H$12,0),0),0)))</f>
        <v>1000</v>
      </c>
    </row>
    <row r="299" spans="1:10" s="2" customFormat="1" ht="9.9499999999999993" customHeight="1" x14ac:dyDescent="0.2">
      <c r="A299" s="19">
        <v>298</v>
      </c>
      <c r="B299" s="20">
        <f t="shared" si="23"/>
        <v>0</v>
      </c>
      <c r="C299" s="20">
        <f>IF($H298=0,0,IF($H298&lt;$C298,$H298+$D299,PMT('Home Loan Extra Payments'!$D$9/12,'Home Loan Extra Payments'!$D$10,-'Home Loan Extra Payments'!$D$8,0,0)))</f>
        <v>0</v>
      </c>
      <c r="D299" s="15">
        <f>$B299*('Home Loan Extra Payments'!$D$9/12)</f>
        <v>0</v>
      </c>
      <c r="E299" s="20"/>
      <c r="F299" s="20">
        <f t="shared" si="20"/>
        <v>0</v>
      </c>
      <c r="G299" s="20">
        <f t="shared" si="24"/>
        <v>0</v>
      </c>
      <c r="H299" s="20">
        <f t="shared" si="21"/>
        <v>0</v>
      </c>
      <c r="I299" s="16">
        <f t="shared" si="22"/>
        <v>0</v>
      </c>
      <c r="J299" s="2">
        <f>(IF('Home Loan Extra Payments'!$D$12&gt;0,IF($A299&gt;='Home Loan Extra Payments'!$D$13,'Home Loan Extra Payments'!$D$12,0),0)+(IF('Home Loan Extra Payments'!$H$12&gt;0,IF('Home Loan Extra Payments'!$H$13&gt;0,IF('Home Loan Extra Payments'!$H$13=$A299,'Home Loan Extra Payments'!$H$12,0),0),0)))</f>
        <v>1000</v>
      </c>
    </row>
    <row r="300" spans="1:10" s="2" customFormat="1" ht="9.9499999999999993" customHeight="1" x14ac:dyDescent="0.2">
      <c r="A300" s="19">
        <v>299</v>
      </c>
      <c r="B300" s="20">
        <f t="shared" si="23"/>
        <v>0</v>
      </c>
      <c r="C300" s="20">
        <f>IF($H299=0,0,IF($H299&lt;$C299,$H299+$D300,PMT('Home Loan Extra Payments'!$D$9/12,'Home Loan Extra Payments'!$D$10,-'Home Loan Extra Payments'!$D$8,0,0)))</f>
        <v>0</v>
      </c>
      <c r="D300" s="15">
        <f>$B300*('Home Loan Extra Payments'!$D$9/12)</f>
        <v>0</v>
      </c>
      <c r="E300" s="20"/>
      <c r="F300" s="20">
        <f t="shared" si="20"/>
        <v>0</v>
      </c>
      <c r="G300" s="20">
        <f t="shared" si="24"/>
        <v>0</v>
      </c>
      <c r="H300" s="20">
        <f t="shared" si="21"/>
        <v>0</v>
      </c>
      <c r="I300" s="16">
        <f t="shared" si="22"/>
        <v>0</v>
      </c>
      <c r="J300" s="2">
        <f>(IF('Home Loan Extra Payments'!$D$12&gt;0,IF($A300&gt;='Home Loan Extra Payments'!$D$13,'Home Loan Extra Payments'!$D$12,0),0)+(IF('Home Loan Extra Payments'!$H$12&gt;0,IF('Home Loan Extra Payments'!$H$13&gt;0,IF('Home Loan Extra Payments'!$H$13=$A300,'Home Loan Extra Payments'!$H$12,0),0),0)))</f>
        <v>1000</v>
      </c>
    </row>
    <row r="301" spans="1:10" s="2" customFormat="1" ht="9.9499999999999993" customHeight="1" x14ac:dyDescent="0.2">
      <c r="A301" s="19">
        <v>300</v>
      </c>
      <c r="B301" s="20">
        <f t="shared" si="23"/>
        <v>0</v>
      </c>
      <c r="C301" s="20">
        <f>IF($H300=0,0,IF($H300&lt;$C300,$H300+$D301,PMT('Home Loan Extra Payments'!$D$9/12,'Home Loan Extra Payments'!$D$10,-'Home Loan Extra Payments'!$D$8,0,0)))</f>
        <v>0</v>
      </c>
      <c r="D301" s="15">
        <f>$B301*('Home Loan Extra Payments'!$D$9/12)</f>
        <v>0</v>
      </c>
      <c r="E301" s="20"/>
      <c r="F301" s="20">
        <f t="shared" si="20"/>
        <v>0</v>
      </c>
      <c r="G301" s="20">
        <f t="shared" si="24"/>
        <v>0</v>
      </c>
      <c r="H301" s="20">
        <f t="shared" si="21"/>
        <v>0</v>
      </c>
      <c r="I301" s="16">
        <f t="shared" si="22"/>
        <v>0</v>
      </c>
      <c r="J301" s="2">
        <f>(IF('Home Loan Extra Payments'!$D$12&gt;0,IF($A301&gt;='Home Loan Extra Payments'!$D$13,'Home Loan Extra Payments'!$D$12,0),0)+(IF('Home Loan Extra Payments'!$H$12&gt;0,IF('Home Loan Extra Payments'!$H$13&gt;0,IF('Home Loan Extra Payments'!$H$13=$A301,'Home Loan Extra Payments'!$H$12,0),0),0)))</f>
        <v>1000</v>
      </c>
    </row>
    <row r="302" spans="1:10" s="2" customFormat="1" ht="9.9499999999999993" customHeight="1" x14ac:dyDescent="0.2">
      <c r="A302" s="19">
        <v>301</v>
      </c>
      <c r="B302" s="20">
        <f t="shared" si="23"/>
        <v>0</v>
      </c>
      <c r="C302" s="20">
        <f>IF($H301=0,0,IF($H301&lt;$C301,$H301+$D302,PMT('Home Loan Extra Payments'!$D$9/12,'Home Loan Extra Payments'!$D$10,-'Home Loan Extra Payments'!$D$8,0,0)))</f>
        <v>0</v>
      </c>
      <c r="D302" s="15">
        <f>$B302*('Home Loan Extra Payments'!$D$9/12)</f>
        <v>0</v>
      </c>
      <c r="E302" s="20"/>
      <c r="F302" s="20">
        <f t="shared" si="20"/>
        <v>0</v>
      </c>
      <c r="G302" s="20">
        <f t="shared" si="24"/>
        <v>0</v>
      </c>
      <c r="H302" s="20">
        <f t="shared" si="21"/>
        <v>0</v>
      </c>
      <c r="I302" s="16">
        <f t="shared" si="22"/>
        <v>0</v>
      </c>
      <c r="J302" s="2">
        <f>(IF('Home Loan Extra Payments'!$D$12&gt;0,IF($A302&gt;='Home Loan Extra Payments'!$D$13,'Home Loan Extra Payments'!$D$12,0),0)+(IF('Home Loan Extra Payments'!$H$12&gt;0,IF('Home Loan Extra Payments'!$H$13&gt;0,IF('Home Loan Extra Payments'!$H$13=$A302,'Home Loan Extra Payments'!$H$12,0),0),0)))</f>
        <v>1000</v>
      </c>
    </row>
    <row r="303" spans="1:10" s="2" customFormat="1" ht="9.9499999999999993" customHeight="1" x14ac:dyDescent="0.2">
      <c r="A303" s="19">
        <v>302</v>
      </c>
      <c r="B303" s="20">
        <f t="shared" si="23"/>
        <v>0</v>
      </c>
      <c r="C303" s="20">
        <f>IF($H302=0,0,IF($H302&lt;$C302,$H302+$D303,PMT('Home Loan Extra Payments'!$D$9/12,'Home Loan Extra Payments'!$D$10,-'Home Loan Extra Payments'!$D$8,0,0)))</f>
        <v>0</v>
      </c>
      <c r="D303" s="15">
        <f>$B303*('Home Loan Extra Payments'!$D$9/12)</f>
        <v>0</v>
      </c>
      <c r="E303" s="20"/>
      <c r="F303" s="20">
        <f t="shared" si="20"/>
        <v>0</v>
      </c>
      <c r="G303" s="20">
        <f t="shared" si="24"/>
        <v>0</v>
      </c>
      <c r="H303" s="20">
        <f t="shared" si="21"/>
        <v>0</v>
      </c>
      <c r="I303" s="16">
        <f t="shared" si="22"/>
        <v>0</v>
      </c>
      <c r="J303" s="2">
        <f>(IF('Home Loan Extra Payments'!$D$12&gt;0,IF($A303&gt;='Home Loan Extra Payments'!$D$13,'Home Loan Extra Payments'!$D$12,0),0)+(IF('Home Loan Extra Payments'!$H$12&gt;0,IF('Home Loan Extra Payments'!$H$13&gt;0,IF('Home Loan Extra Payments'!$H$13=$A303,'Home Loan Extra Payments'!$H$12,0),0),0)))</f>
        <v>1000</v>
      </c>
    </row>
    <row r="304" spans="1:10" s="2" customFormat="1" ht="9.9499999999999993" customHeight="1" x14ac:dyDescent="0.2">
      <c r="A304" s="19">
        <v>303</v>
      </c>
      <c r="B304" s="20">
        <f t="shared" si="23"/>
        <v>0</v>
      </c>
      <c r="C304" s="20">
        <f>IF($H303=0,0,IF($H303&lt;$C303,$H303+$D304,PMT('Home Loan Extra Payments'!$D$9/12,'Home Loan Extra Payments'!$D$10,-'Home Loan Extra Payments'!$D$8,0,0)))</f>
        <v>0</v>
      </c>
      <c r="D304" s="15">
        <f>$B304*('Home Loan Extra Payments'!$D$9/12)</f>
        <v>0</v>
      </c>
      <c r="E304" s="20"/>
      <c r="F304" s="20">
        <f t="shared" si="20"/>
        <v>0</v>
      </c>
      <c r="G304" s="20">
        <f t="shared" si="24"/>
        <v>0</v>
      </c>
      <c r="H304" s="20">
        <f t="shared" si="21"/>
        <v>0</v>
      </c>
      <c r="I304" s="16">
        <f t="shared" si="22"/>
        <v>0</v>
      </c>
      <c r="J304" s="2">
        <f>(IF('Home Loan Extra Payments'!$D$12&gt;0,IF($A304&gt;='Home Loan Extra Payments'!$D$13,'Home Loan Extra Payments'!$D$12,0),0)+(IF('Home Loan Extra Payments'!$H$12&gt;0,IF('Home Loan Extra Payments'!$H$13&gt;0,IF('Home Loan Extra Payments'!$H$13=$A304,'Home Loan Extra Payments'!$H$12,0),0),0)))</f>
        <v>1000</v>
      </c>
    </row>
    <row r="305" spans="1:10" s="2" customFormat="1" ht="9.9499999999999993" customHeight="1" x14ac:dyDescent="0.2">
      <c r="A305" s="19">
        <v>304</v>
      </c>
      <c r="B305" s="20">
        <f t="shared" si="23"/>
        <v>0</v>
      </c>
      <c r="C305" s="20">
        <f>IF($H304=0,0,IF($H304&lt;$C304,$H304+$D305,PMT('Home Loan Extra Payments'!$D$9/12,'Home Loan Extra Payments'!$D$10,-'Home Loan Extra Payments'!$D$8,0,0)))</f>
        <v>0</v>
      </c>
      <c r="D305" s="15">
        <f>$B305*('Home Loan Extra Payments'!$D$9/12)</f>
        <v>0</v>
      </c>
      <c r="E305" s="20"/>
      <c r="F305" s="20">
        <f t="shared" si="20"/>
        <v>0</v>
      </c>
      <c r="G305" s="20">
        <f t="shared" si="24"/>
        <v>0</v>
      </c>
      <c r="H305" s="20">
        <f t="shared" si="21"/>
        <v>0</v>
      </c>
      <c r="I305" s="16">
        <f t="shared" si="22"/>
        <v>0</v>
      </c>
      <c r="J305" s="2">
        <f>(IF('Home Loan Extra Payments'!$D$12&gt;0,IF($A305&gt;='Home Loan Extra Payments'!$D$13,'Home Loan Extra Payments'!$D$12,0),0)+(IF('Home Loan Extra Payments'!$H$12&gt;0,IF('Home Loan Extra Payments'!$H$13&gt;0,IF('Home Loan Extra Payments'!$H$13=$A305,'Home Loan Extra Payments'!$H$12,0),0),0)))</f>
        <v>1000</v>
      </c>
    </row>
    <row r="306" spans="1:10" s="2" customFormat="1" ht="9.9499999999999993" customHeight="1" x14ac:dyDescent="0.2">
      <c r="A306" s="19">
        <v>305</v>
      </c>
      <c r="B306" s="20">
        <f t="shared" si="23"/>
        <v>0</v>
      </c>
      <c r="C306" s="20">
        <f>IF($H305=0,0,IF($H305&lt;$C305,$H305+$D306,PMT('Home Loan Extra Payments'!$D$9/12,'Home Loan Extra Payments'!$D$10,-'Home Loan Extra Payments'!$D$8,0,0)))</f>
        <v>0</v>
      </c>
      <c r="D306" s="15">
        <f>$B306*('Home Loan Extra Payments'!$D$9/12)</f>
        <v>0</v>
      </c>
      <c r="E306" s="20"/>
      <c r="F306" s="20">
        <f t="shared" si="20"/>
        <v>0</v>
      </c>
      <c r="G306" s="20">
        <f t="shared" si="24"/>
        <v>0</v>
      </c>
      <c r="H306" s="20">
        <f t="shared" si="21"/>
        <v>0</v>
      </c>
      <c r="I306" s="16">
        <f t="shared" si="22"/>
        <v>0</v>
      </c>
      <c r="J306" s="2">
        <f>(IF('Home Loan Extra Payments'!$D$12&gt;0,IF($A306&gt;='Home Loan Extra Payments'!$D$13,'Home Loan Extra Payments'!$D$12,0),0)+(IF('Home Loan Extra Payments'!$H$12&gt;0,IF('Home Loan Extra Payments'!$H$13&gt;0,IF('Home Loan Extra Payments'!$H$13=$A306,'Home Loan Extra Payments'!$H$12,0),0),0)))</f>
        <v>1000</v>
      </c>
    </row>
    <row r="307" spans="1:10" s="2" customFormat="1" ht="9.9499999999999993" customHeight="1" x14ac:dyDescent="0.2">
      <c r="A307" s="19">
        <v>306</v>
      </c>
      <c r="B307" s="20">
        <f t="shared" si="23"/>
        <v>0</v>
      </c>
      <c r="C307" s="20">
        <f>IF($H306=0,0,IF($H306&lt;$C306,$H306+$D307,PMT('Home Loan Extra Payments'!$D$9/12,'Home Loan Extra Payments'!$D$10,-'Home Loan Extra Payments'!$D$8,0,0)))</f>
        <v>0</v>
      </c>
      <c r="D307" s="15">
        <f>$B307*('Home Loan Extra Payments'!$D$9/12)</f>
        <v>0</v>
      </c>
      <c r="E307" s="20"/>
      <c r="F307" s="20">
        <f t="shared" si="20"/>
        <v>0</v>
      </c>
      <c r="G307" s="20">
        <f t="shared" si="24"/>
        <v>0</v>
      </c>
      <c r="H307" s="20">
        <f t="shared" si="21"/>
        <v>0</v>
      </c>
      <c r="I307" s="16">
        <f t="shared" si="22"/>
        <v>0</v>
      </c>
      <c r="J307" s="2">
        <f>(IF('Home Loan Extra Payments'!$D$12&gt;0,IF($A307&gt;='Home Loan Extra Payments'!$D$13,'Home Loan Extra Payments'!$D$12,0),0)+(IF('Home Loan Extra Payments'!$H$12&gt;0,IF('Home Loan Extra Payments'!$H$13&gt;0,IF('Home Loan Extra Payments'!$H$13=$A307,'Home Loan Extra Payments'!$H$12,0),0),0)))</f>
        <v>1000</v>
      </c>
    </row>
    <row r="308" spans="1:10" s="2" customFormat="1" ht="9.9499999999999993" customHeight="1" x14ac:dyDescent="0.2">
      <c r="A308" s="19">
        <v>307</v>
      </c>
      <c r="B308" s="20">
        <f t="shared" si="23"/>
        <v>0</v>
      </c>
      <c r="C308" s="20">
        <f>IF($H307=0,0,IF($H307&lt;$C307,$H307+$D308,PMT('Home Loan Extra Payments'!$D$9/12,'Home Loan Extra Payments'!$D$10,-'Home Loan Extra Payments'!$D$8,0,0)))</f>
        <v>0</v>
      </c>
      <c r="D308" s="15">
        <f>$B308*('Home Loan Extra Payments'!$D$9/12)</f>
        <v>0</v>
      </c>
      <c r="E308" s="20"/>
      <c r="F308" s="20">
        <f t="shared" si="20"/>
        <v>0</v>
      </c>
      <c r="G308" s="20">
        <f t="shared" si="24"/>
        <v>0</v>
      </c>
      <c r="H308" s="20">
        <f t="shared" si="21"/>
        <v>0</v>
      </c>
      <c r="I308" s="16">
        <f t="shared" si="22"/>
        <v>0</v>
      </c>
      <c r="J308" s="2">
        <f>(IF('Home Loan Extra Payments'!$D$12&gt;0,IF($A308&gt;='Home Loan Extra Payments'!$D$13,'Home Loan Extra Payments'!$D$12,0),0)+(IF('Home Loan Extra Payments'!$H$12&gt;0,IF('Home Loan Extra Payments'!$H$13&gt;0,IF('Home Loan Extra Payments'!$H$13=$A308,'Home Loan Extra Payments'!$H$12,0),0),0)))</f>
        <v>1000</v>
      </c>
    </row>
    <row r="309" spans="1:10" s="2" customFormat="1" ht="9.9499999999999993" customHeight="1" x14ac:dyDescent="0.2">
      <c r="A309" s="19">
        <v>308</v>
      </c>
      <c r="B309" s="20">
        <f t="shared" si="23"/>
        <v>0</v>
      </c>
      <c r="C309" s="20">
        <f>IF($H308=0,0,IF($H308&lt;$C308,$H308+$D309,PMT('Home Loan Extra Payments'!$D$9/12,'Home Loan Extra Payments'!$D$10,-'Home Loan Extra Payments'!$D$8,0,0)))</f>
        <v>0</v>
      </c>
      <c r="D309" s="15">
        <f>$B309*('Home Loan Extra Payments'!$D$9/12)</f>
        <v>0</v>
      </c>
      <c r="E309" s="20"/>
      <c r="F309" s="20">
        <f t="shared" si="20"/>
        <v>0</v>
      </c>
      <c r="G309" s="20">
        <f t="shared" si="24"/>
        <v>0</v>
      </c>
      <c r="H309" s="20">
        <f t="shared" si="21"/>
        <v>0</v>
      </c>
      <c r="I309" s="16">
        <f t="shared" si="22"/>
        <v>0</v>
      </c>
      <c r="J309" s="2">
        <f>(IF('Home Loan Extra Payments'!$D$12&gt;0,IF($A309&gt;='Home Loan Extra Payments'!$D$13,'Home Loan Extra Payments'!$D$12,0),0)+(IF('Home Loan Extra Payments'!$H$12&gt;0,IF('Home Loan Extra Payments'!$H$13&gt;0,IF('Home Loan Extra Payments'!$H$13=$A309,'Home Loan Extra Payments'!$H$12,0),0),0)))</f>
        <v>1000</v>
      </c>
    </row>
    <row r="310" spans="1:10" s="2" customFormat="1" ht="9.9499999999999993" customHeight="1" x14ac:dyDescent="0.2">
      <c r="A310" s="19">
        <v>309</v>
      </c>
      <c r="B310" s="20">
        <f t="shared" si="23"/>
        <v>0</v>
      </c>
      <c r="C310" s="20">
        <f>IF($H309=0,0,IF($H309&lt;$C309,$H309+$D310,PMT('Home Loan Extra Payments'!$D$9/12,'Home Loan Extra Payments'!$D$10,-'Home Loan Extra Payments'!$D$8,0,0)))</f>
        <v>0</v>
      </c>
      <c r="D310" s="15">
        <f>$B310*('Home Loan Extra Payments'!$D$9/12)</f>
        <v>0</v>
      </c>
      <c r="E310" s="20"/>
      <c r="F310" s="20">
        <f t="shared" si="20"/>
        <v>0</v>
      </c>
      <c r="G310" s="20">
        <f t="shared" si="24"/>
        <v>0</v>
      </c>
      <c r="H310" s="20">
        <f t="shared" si="21"/>
        <v>0</v>
      </c>
      <c r="I310" s="16">
        <f t="shared" si="22"/>
        <v>0</v>
      </c>
      <c r="J310" s="2">
        <f>(IF('Home Loan Extra Payments'!$D$12&gt;0,IF($A310&gt;='Home Loan Extra Payments'!$D$13,'Home Loan Extra Payments'!$D$12,0),0)+(IF('Home Loan Extra Payments'!$H$12&gt;0,IF('Home Loan Extra Payments'!$H$13&gt;0,IF('Home Loan Extra Payments'!$H$13=$A310,'Home Loan Extra Payments'!$H$12,0),0),0)))</f>
        <v>1000</v>
      </c>
    </row>
    <row r="311" spans="1:10" s="2" customFormat="1" ht="9.9499999999999993" customHeight="1" x14ac:dyDescent="0.2">
      <c r="A311" s="19">
        <v>310</v>
      </c>
      <c r="B311" s="20">
        <f t="shared" si="23"/>
        <v>0</v>
      </c>
      <c r="C311" s="20">
        <f>IF($H310=0,0,IF($H310&lt;$C310,$H310+$D311,PMT('Home Loan Extra Payments'!$D$9/12,'Home Loan Extra Payments'!$D$10,-'Home Loan Extra Payments'!$D$8,0,0)))</f>
        <v>0</v>
      </c>
      <c r="D311" s="15">
        <f>$B311*('Home Loan Extra Payments'!$D$9/12)</f>
        <v>0</v>
      </c>
      <c r="E311" s="20"/>
      <c r="F311" s="20">
        <f t="shared" si="20"/>
        <v>0</v>
      </c>
      <c r="G311" s="20">
        <f t="shared" si="24"/>
        <v>0</v>
      </c>
      <c r="H311" s="20">
        <f t="shared" si="21"/>
        <v>0</v>
      </c>
      <c r="I311" s="16">
        <f t="shared" si="22"/>
        <v>0</v>
      </c>
      <c r="J311" s="2">
        <f>(IF('Home Loan Extra Payments'!$D$12&gt;0,IF($A311&gt;='Home Loan Extra Payments'!$D$13,'Home Loan Extra Payments'!$D$12,0),0)+(IF('Home Loan Extra Payments'!$H$12&gt;0,IF('Home Loan Extra Payments'!$H$13&gt;0,IF('Home Loan Extra Payments'!$H$13=$A311,'Home Loan Extra Payments'!$H$12,0),0),0)))</f>
        <v>1000</v>
      </c>
    </row>
    <row r="312" spans="1:10" s="2" customFormat="1" ht="9.9499999999999993" customHeight="1" x14ac:dyDescent="0.2">
      <c r="A312" s="19">
        <v>311</v>
      </c>
      <c r="B312" s="20">
        <f t="shared" si="23"/>
        <v>0</v>
      </c>
      <c r="C312" s="20">
        <f>IF($H311=0,0,IF($H311&lt;$C311,$H311+$D312,PMT('Home Loan Extra Payments'!$D$9/12,'Home Loan Extra Payments'!$D$10,-'Home Loan Extra Payments'!$D$8,0,0)))</f>
        <v>0</v>
      </c>
      <c r="D312" s="15">
        <f>$B312*('Home Loan Extra Payments'!$D$9/12)</f>
        <v>0</v>
      </c>
      <c r="E312" s="20"/>
      <c r="F312" s="20">
        <f t="shared" si="20"/>
        <v>0</v>
      </c>
      <c r="G312" s="20">
        <f t="shared" si="24"/>
        <v>0</v>
      </c>
      <c r="H312" s="20">
        <f t="shared" si="21"/>
        <v>0</v>
      </c>
      <c r="I312" s="16">
        <f t="shared" si="22"/>
        <v>0</v>
      </c>
      <c r="J312" s="2">
        <f>(IF('Home Loan Extra Payments'!$D$12&gt;0,IF($A312&gt;='Home Loan Extra Payments'!$D$13,'Home Loan Extra Payments'!$D$12,0),0)+(IF('Home Loan Extra Payments'!$H$12&gt;0,IF('Home Loan Extra Payments'!$H$13&gt;0,IF('Home Loan Extra Payments'!$H$13=$A312,'Home Loan Extra Payments'!$H$12,0),0),0)))</f>
        <v>1000</v>
      </c>
    </row>
    <row r="313" spans="1:10" s="2" customFormat="1" ht="9.9499999999999993" customHeight="1" x14ac:dyDescent="0.2">
      <c r="A313" s="19">
        <v>312</v>
      </c>
      <c r="B313" s="20">
        <f t="shared" si="23"/>
        <v>0</v>
      </c>
      <c r="C313" s="20">
        <f>IF($H312=0,0,IF($H312&lt;$C312,$H312+$D313,PMT('Home Loan Extra Payments'!$D$9/12,'Home Loan Extra Payments'!$D$10,-'Home Loan Extra Payments'!$D$8,0,0)))</f>
        <v>0</v>
      </c>
      <c r="D313" s="15">
        <f>$B313*('Home Loan Extra Payments'!$D$9/12)</f>
        <v>0</v>
      </c>
      <c r="E313" s="20"/>
      <c r="F313" s="20">
        <f t="shared" si="20"/>
        <v>0</v>
      </c>
      <c r="G313" s="20">
        <f t="shared" si="24"/>
        <v>0</v>
      </c>
      <c r="H313" s="20">
        <f t="shared" si="21"/>
        <v>0</v>
      </c>
      <c r="I313" s="16">
        <f t="shared" si="22"/>
        <v>0</v>
      </c>
      <c r="J313" s="2">
        <f>(IF('Home Loan Extra Payments'!$D$12&gt;0,IF($A313&gt;='Home Loan Extra Payments'!$D$13,'Home Loan Extra Payments'!$D$12,0),0)+(IF('Home Loan Extra Payments'!$H$12&gt;0,IF('Home Loan Extra Payments'!$H$13&gt;0,IF('Home Loan Extra Payments'!$H$13=$A313,'Home Loan Extra Payments'!$H$12,0),0),0)))</f>
        <v>1000</v>
      </c>
    </row>
    <row r="314" spans="1:10" s="2" customFormat="1" ht="9.9499999999999993" customHeight="1" x14ac:dyDescent="0.2">
      <c r="A314" s="19">
        <v>313</v>
      </c>
      <c r="B314" s="20">
        <f t="shared" si="23"/>
        <v>0</v>
      </c>
      <c r="C314" s="20">
        <f>IF($H313=0,0,IF($H313&lt;$C313,$H313+$D314,PMT('Home Loan Extra Payments'!$D$9/12,'Home Loan Extra Payments'!$D$10,-'Home Loan Extra Payments'!$D$8,0,0)))</f>
        <v>0</v>
      </c>
      <c r="D314" s="15">
        <f>$B314*('Home Loan Extra Payments'!$D$9/12)</f>
        <v>0</v>
      </c>
      <c r="E314" s="20"/>
      <c r="F314" s="20">
        <f t="shared" si="20"/>
        <v>0</v>
      </c>
      <c r="G314" s="20">
        <f t="shared" si="24"/>
        <v>0</v>
      </c>
      <c r="H314" s="20">
        <f t="shared" si="21"/>
        <v>0</v>
      </c>
      <c r="I314" s="16">
        <f t="shared" si="22"/>
        <v>0</v>
      </c>
      <c r="J314" s="2">
        <f>(IF('Home Loan Extra Payments'!$D$12&gt;0,IF($A314&gt;='Home Loan Extra Payments'!$D$13,'Home Loan Extra Payments'!$D$12,0),0)+(IF('Home Loan Extra Payments'!$H$12&gt;0,IF('Home Loan Extra Payments'!$H$13&gt;0,IF('Home Loan Extra Payments'!$H$13=$A314,'Home Loan Extra Payments'!$H$12,0),0),0)))</f>
        <v>1000</v>
      </c>
    </row>
    <row r="315" spans="1:10" s="2" customFormat="1" ht="9.9499999999999993" customHeight="1" x14ac:dyDescent="0.2">
      <c r="A315" s="19">
        <v>314</v>
      </c>
      <c r="B315" s="20">
        <f t="shared" si="23"/>
        <v>0</v>
      </c>
      <c r="C315" s="20">
        <f>IF($H314=0,0,IF($H314&lt;$C314,$H314+$D315,PMT('Home Loan Extra Payments'!$D$9/12,'Home Loan Extra Payments'!$D$10,-'Home Loan Extra Payments'!$D$8,0,0)))</f>
        <v>0</v>
      </c>
      <c r="D315" s="15">
        <f>$B315*('Home Loan Extra Payments'!$D$9/12)</f>
        <v>0</v>
      </c>
      <c r="E315" s="20"/>
      <c r="F315" s="20">
        <f t="shared" si="20"/>
        <v>0</v>
      </c>
      <c r="G315" s="20">
        <f t="shared" si="24"/>
        <v>0</v>
      </c>
      <c r="H315" s="20">
        <f t="shared" si="21"/>
        <v>0</v>
      </c>
      <c r="I315" s="16">
        <f t="shared" si="22"/>
        <v>0</v>
      </c>
      <c r="J315" s="2">
        <f>(IF('Home Loan Extra Payments'!$D$12&gt;0,IF($A315&gt;='Home Loan Extra Payments'!$D$13,'Home Loan Extra Payments'!$D$12,0),0)+(IF('Home Loan Extra Payments'!$H$12&gt;0,IF('Home Loan Extra Payments'!$H$13&gt;0,IF('Home Loan Extra Payments'!$H$13=$A315,'Home Loan Extra Payments'!$H$12,0),0),0)))</f>
        <v>1000</v>
      </c>
    </row>
    <row r="316" spans="1:10" s="2" customFormat="1" ht="9.9499999999999993" customHeight="1" x14ac:dyDescent="0.2">
      <c r="A316" s="19">
        <v>315</v>
      </c>
      <c r="B316" s="20">
        <f t="shared" si="23"/>
        <v>0</v>
      </c>
      <c r="C316" s="20">
        <f>IF($H315=0,0,IF($H315&lt;$C315,$H315+$D316,PMT('Home Loan Extra Payments'!$D$9/12,'Home Loan Extra Payments'!$D$10,-'Home Loan Extra Payments'!$D$8,0,0)))</f>
        <v>0</v>
      </c>
      <c r="D316" s="15">
        <f>$B316*('Home Loan Extra Payments'!$D$9/12)</f>
        <v>0</v>
      </c>
      <c r="E316" s="20"/>
      <c r="F316" s="20">
        <f t="shared" si="20"/>
        <v>0</v>
      </c>
      <c r="G316" s="20">
        <f t="shared" si="24"/>
        <v>0</v>
      </c>
      <c r="H316" s="20">
        <f t="shared" si="21"/>
        <v>0</v>
      </c>
      <c r="I316" s="16">
        <f t="shared" si="22"/>
        <v>0</v>
      </c>
      <c r="J316" s="2">
        <f>(IF('Home Loan Extra Payments'!$D$12&gt;0,IF($A316&gt;='Home Loan Extra Payments'!$D$13,'Home Loan Extra Payments'!$D$12,0),0)+(IF('Home Loan Extra Payments'!$H$12&gt;0,IF('Home Loan Extra Payments'!$H$13&gt;0,IF('Home Loan Extra Payments'!$H$13=$A316,'Home Loan Extra Payments'!$H$12,0),0),0)))</f>
        <v>1000</v>
      </c>
    </row>
    <row r="317" spans="1:10" s="2" customFormat="1" ht="9.9499999999999993" customHeight="1" x14ac:dyDescent="0.2">
      <c r="A317" s="19">
        <v>316</v>
      </c>
      <c r="B317" s="20">
        <f t="shared" si="23"/>
        <v>0</v>
      </c>
      <c r="C317" s="20">
        <f>IF($H316=0,0,IF($H316&lt;$C316,$H316+$D317,PMT('Home Loan Extra Payments'!$D$9/12,'Home Loan Extra Payments'!$D$10,-'Home Loan Extra Payments'!$D$8,0,0)))</f>
        <v>0</v>
      </c>
      <c r="D317" s="15">
        <f>$B317*('Home Loan Extra Payments'!$D$9/12)</f>
        <v>0</v>
      </c>
      <c r="E317" s="20"/>
      <c r="F317" s="20">
        <f t="shared" si="20"/>
        <v>0</v>
      </c>
      <c r="G317" s="20">
        <f t="shared" si="24"/>
        <v>0</v>
      </c>
      <c r="H317" s="20">
        <f t="shared" si="21"/>
        <v>0</v>
      </c>
      <c r="I317" s="16">
        <f t="shared" si="22"/>
        <v>0</v>
      </c>
      <c r="J317" s="2">
        <f>(IF('Home Loan Extra Payments'!$D$12&gt;0,IF($A317&gt;='Home Loan Extra Payments'!$D$13,'Home Loan Extra Payments'!$D$12,0),0)+(IF('Home Loan Extra Payments'!$H$12&gt;0,IF('Home Loan Extra Payments'!$H$13&gt;0,IF('Home Loan Extra Payments'!$H$13=$A317,'Home Loan Extra Payments'!$H$12,0),0),0)))</f>
        <v>1000</v>
      </c>
    </row>
    <row r="318" spans="1:10" s="2" customFormat="1" ht="9.9499999999999993" customHeight="1" x14ac:dyDescent="0.2">
      <c r="A318" s="19">
        <v>317</v>
      </c>
      <c r="B318" s="20">
        <f t="shared" si="23"/>
        <v>0</v>
      </c>
      <c r="C318" s="20">
        <f>IF($H317=0,0,IF($H317&lt;$C317,$H317+$D318,PMT('Home Loan Extra Payments'!$D$9/12,'Home Loan Extra Payments'!$D$10,-'Home Loan Extra Payments'!$D$8,0,0)))</f>
        <v>0</v>
      </c>
      <c r="D318" s="15">
        <f>$B318*('Home Loan Extra Payments'!$D$9/12)</f>
        <v>0</v>
      </c>
      <c r="E318" s="20"/>
      <c r="F318" s="20">
        <f t="shared" si="20"/>
        <v>0</v>
      </c>
      <c r="G318" s="20">
        <f t="shared" si="24"/>
        <v>0</v>
      </c>
      <c r="H318" s="20">
        <f t="shared" si="21"/>
        <v>0</v>
      </c>
      <c r="I318" s="16">
        <f t="shared" si="22"/>
        <v>0</v>
      </c>
      <c r="J318" s="2">
        <f>(IF('Home Loan Extra Payments'!$D$12&gt;0,IF($A318&gt;='Home Loan Extra Payments'!$D$13,'Home Loan Extra Payments'!$D$12,0),0)+(IF('Home Loan Extra Payments'!$H$12&gt;0,IF('Home Loan Extra Payments'!$H$13&gt;0,IF('Home Loan Extra Payments'!$H$13=$A318,'Home Loan Extra Payments'!$H$12,0),0),0)))</f>
        <v>1000</v>
      </c>
    </row>
    <row r="319" spans="1:10" s="2" customFormat="1" ht="9.9499999999999993" customHeight="1" x14ac:dyDescent="0.2">
      <c r="A319" s="19">
        <v>318</v>
      </c>
      <c r="B319" s="20">
        <f t="shared" si="23"/>
        <v>0</v>
      </c>
      <c r="C319" s="20">
        <f>IF($H318=0,0,IF($H318&lt;$C318,$H318+$D319,PMT('Home Loan Extra Payments'!$D$9/12,'Home Loan Extra Payments'!$D$10,-'Home Loan Extra Payments'!$D$8,0,0)))</f>
        <v>0</v>
      </c>
      <c r="D319" s="15">
        <f>$B319*('Home Loan Extra Payments'!$D$9/12)</f>
        <v>0</v>
      </c>
      <c r="E319" s="20"/>
      <c r="F319" s="20">
        <f t="shared" si="20"/>
        <v>0</v>
      </c>
      <c r="G319" s="20">
        <f t="shared" si="24"/>
        <v>0</v>
      </c>
      <c r="H319" s="20">
        <f t="shared" si="21"/>
        <v>0</v>
      </c>
      <c r="I319" s="16">
        <f t="shared" si="22"/>
        <v>0</v>
      </c>
      <c r="J319" s="2">
        <f>(IF('Home Loan Extra Payments'!$D$12&gt;0,IF($A319&gt;='Home Loan Extra Payments'!$D$13,'Home Loan Extra Payments'!$D$12,0),0)+(IF('Home Loan Extra Payments'!$H$12&gt;0,IF('Home Loan Extra Payments'!$H$13&gt;0,IF('Home Loan Extra Payments'!$H$13=$A319,'Home Loan Extra Payments'!$H$12,0),0),0)))</f>
        <v>1000</v>
      </c>
    </row>
    <row r="320" spans="1:10" s="2" customFormat="1" ht="9.9499999999999993" customHeight="1" x14ac:dyDescent="0.2">
      <c r="A320" s="19">
        <v>319</v>
      </c>
      <c r="B320" s="20">
        <f t="shared" si="23"/>
        <v>0</v>
      </c>
      <c r="C320" s="20">
        <f>IF($H319=0,0,IF($H319&lt;$C319,$H319+$D320,PMT('Home Loan Extra Payments'!$D$9/12,'Home Loan Extra Payments'!$D$10,-'Home Loan Extra Payments'!$D$8,0,0)))</f>
        <v>0</v>
      </c>
      <c r="D320" s="15">
        <f>$B320*('Home Loan Extra Payments'!$D$9/12)</f>
        <v>0</v>
      </c>
      <c r="E320" s="20"/>
      <c r="F320" s="20">
        <f t="shared" si="20"/>
        <v>0</v>
      </c>
      <c r="G320" s="20">
        <f t="shared" si="24"/>
        <v>0</v>
      </c>
      <c r="H320" s="20">
        <f t="shared" si="21"/>
        <v>0</v>
      </c>
      <c r="I320" s="16">
        <f t="shared" si="22"/>
        <v>0</v>
      </c>
      <c r="J320" s="2">
        <f>(IF('Home Loan Extra Payments'!$D$12&gt;0,IF($A320&gt;='Home Loan Extra Payments'!$D$13,'Home Loan Extra Payments'!$D$12,0),0)+(IF('Home Loan Extra Payments'!$H$12&gt;0,IF('Home Loan Extra Payments'!$H$13&gt;0,IF('Home Loan Extra Payments'!$H$13=$A320,'Home Loan Extra Payments'!$H$12,0),0),0)))</f>
        <v>1000</v>
      </c>
    </row>
    <row r="321" spans="1:10" s="2" customFormat="1" ht="9.9499999999999993" customHeight="1" x14ac:dyDescent="0.2">
      <c r="A321" s="19">
        <v>320</v>
      </c>
      <c r="B321" s="20">
        <f t="shared" si="23"/>
        <v>0</v>
      </c>
      <c r="C321" s="20">
        <f>IF($H320=0,0,IF($H320&lt;$C320,$H320+$D321,PMT('Home Loan Extra Payments'!$D$9/12,'Home Loan Extra Payments'!$D$10,-'Home Loan Extra Payments'!$D$8,0,0)))</f>
        <v>0</v>
      </c>
      <c r="D321" s="15">
        <f>$B321*('Home Loan Extra Payments'!$D$9/12)</f>
        <v>0</v>
      </c>
      <c r="E321" s="20"/>
      <c r="F321" s="20">
        <f t="shared" si="20"/>
        <v>0</v>
      </c>
      <c r="G321" s="20">
        <f t="shared" si="24"/>
        <v>0</v>
      </c>
      <c r="H321" s="20">
        <f t="shared" si="21"/>
        <v>0</v>
      </c>
      <c r="I321" s="16">
        <f t="shared" si="22"/>
        <v>0</v>
      </c>
      <c r="J321" s="2">
        <f>(IF('Home Loan Extra Payments'!$D$12&gt;0,IF($A321&gt;='Home Loan Extra Payments'!$D$13,'Home Loan Extra Payments'!$D$12,0),0)+(IF('Home Loan Extra Payments'!$H$12&gt;0,IF('Home Loan Extra Payments'!$H$13&gt;0,IF('Home Loan Extra Payments'!$H$13=$A321,'Home Loan Extra Payments'!$H$12,0),0),0)))</f>
        <v>1000</v>
      </c>
    </row>
    <row r="322" spans="1:10" s="2" customFormat="1" ht="9.9499999999999993" customHeight="1" x14ac:dyDescent="0.2">
      <c r="A322" s="19">
        <v>321</v>
      </c>
      <c r="B322" s="20">
        <f t="shared" si="23"/>
        <v>0</v>
      </c>
      <c r="C322" s="20">
        <f>IF($H321=0,0,IF($H321&lt;$C321,$H321+$D322,PMT('Home Loan Extra Payments'!$D$9/12,'Home Loan Extra Payments'!$D$10,-'Home Loan Extra Payments'!$D$8,0,0)))</f>
        <v>0</v>
      </c>
      <c r="D322" s="15">
        <f>$B322*('Home Loan Extra Payments'!$D$9/12)</f>
        <v>0</v>
      </c>
      <c r="E322" s="20"/>
      <c r="F322" s="20">
        <f t="shared" ref="F322:F361" si="25">$C322-$D322</f>
        <v>0</v>
      </c>
      <c r="G322" s="20">
        <f t="shared" si="24"/>
        <v>0</v>
      </c>
      <c r="H322" s="20">
        <f t="shared" ref="H322:H361" si="26">IF(ROUND($B322-$F322-$G322,2)=0,0,$B322-$F322-$G322)</f>
        <v>0</v>
      </c>
      <c r="I322" s="16">
        <f t="shared" ref="I322:I361" si="27">IF($B322=0,0,$H322/$B$2)</f>
        <v>0</v>
      </c>
      <c r="J322" s="2">
        <f>(IF('Home Loan Extra Payments'!$D$12&gt;0,IF($A322&gt;='Home Loan Extra Payments'!$D$13,'Home Loan Extra Payments'!$D$12,0),0)+(IF('Home Loan Extra Payments'!$H$12&gt;0,IF('Home Loan Extra Payments'!$H$13&gt;0,IF('Home Loan Extra Payments'!$H$13=$A322,'Home Loan Extra Payments'!$H$12,0),0),0)))</f>
        <v>1000</v>
      </c>
    </row>
    <row r="323" spans="1:10" s="2" customFormat="1" ht="9.9499999999999993" customHeight="1" x14ac:dyDescent="0.2">
      <c r="A323" s="19">
        <v>322</v>
      </c>
      <c r="B323" s="20">
        <f t="shared" ref="B323:B361" si="28">$H322</f>
        <v>0</v>
      </c>
      <c r="C323" s="20">
        <f>IF($H322=0,0,IF($H322&lt;$C322,$H322+$D323,PMT('Home Loan Extra Payments'!$D$9/12,'Home Loan Extra Payments'!$D$10,-'Home Loan Extra Payments'!$D$8,0,0)))</f>
        <v>0</v>
      </c>
      <c r="D323" s="15">
        <f>$B323*('Home Loan Extra Payments'!$D$9/12)</f>
        <v>0</v>
      </c>
      <c r="E323" s="20"/>
      <c r="F323" s="20">
        <f t="shared" si="25"/>
        <v>0</v>
      </c>
      <c r="G323" s="20">
        <f t="shared" ref="G323:G361" si="29">IF(OR($H322=($J323+$C323),($J323+$C323)&gt;$H322),0,$J323)</f>
        <v>0</v>
      </c>
      <c r="H323" s="20">
        <f t="shared" si="26"/>
        <v>0</v>
      </c>
      <c r="I323" s="16">
        <f t="shared" si="27"/>
        <v>0</v>
      </c>
      <c r="J323" s="2">
        <f>(IF('Home Loan Extra Payments'!$D$12&gt;0,IF($A323&gt;='Home Loan Extra Payments'!$D$13,'Home Loan Extra Payments'!$D$12,0),0)+(IF('Home Loan Extra Payments'!$H$12&gt;0,IF('Home Loan Extra Payments'!$H$13&gt;0,IF('Home Loan Extra Payments'!$H$13=$A323,'Home Loan Extra Payments'!$H$12,0),0),0)))</f>
        <v>1000</v>
      </c>
    </row>
    <row r="324" spans="1:10" s="2" customFormat="1" ht="9.9499999999999993" customHeight="1" x14ac:dyDescent="0.2">
      <c r="A324" s="19">
        <v>323</v>
      </c>
      <c r="B324" s="20">
        <f t="shared" si="28"/>
        <v>0</v>
      </c>
      <c r="C324" s="20">
        <f>IF($H323=0,0,IF($H323&lt;$C323,$H323+$D324,PMT('Home Loan Extra Payments'!$D$9/12,'Home Loan Extra Payments'!$D$10,-'Home Loan Extra Payments'!$D$8,0,0)))</f>
        <v>0</v>
      </c>
      <c r="D324" s="15">
        <f>$B324*('Home Loan Extra Payments'!$D$9/12)</f>
        <v>0</v>
      </c>
      <c r="E324" s="20"/>
      <c r="F324" s="20">
        <f t="shared" si="25"/>
        <v>0</v>
      </c>
      <c r="G324" s="20">
        <f t="shared" si="29"/>
        <v>0</v>
      </c>
      <c r="H324" s="20">
        <f t="shared" si="26"/>
        <v>0</v>
      </c>
      <c r="I324" s="16">
        <f t="shared" si="27"/>
        <v>0</v>
      </c>
      <c r="J324" s="2">
        <f>(IF('Home Loan Extra Payments'!$D$12&gt;0,IF($A324&gt;='Home Loan Extra Payments'!$D$13,'Home Loan Extra Payments'!$D$12,0),0)+(IF('Home Loan Extra Payments'!$H$12&gt;0,IF('Home Loan Extra Payments'!$H$13&gt;0,IF('Home Loan Extra Payments'!$H$13=$A324,'Home Loan Extra Payments'!$H$12,0),0),0)))</f>
        <v>1000</v>
      </c>
    </row>
    <row r="325" spans="1:10" s="2" customFormat="1" ht="9.9499999999999993" customHeight="1" x14ac:dyDescent="0.2">
      <c r="A325" s="19">
        <v>324</v>
      </c>
      <c r="B325" s="20">
        <f t="shared" si="28"/>
        <v>0</v>
      </c>
      <c r="C325" s="20">
        <f>IF($H324=0,0,IF($H324&lt;$C324,$H324+$D325,PMT('Home Loan Extra Payments'!$D$9/12,'Home Loan Extra Payments'!$D$10,-'Home Loan Extra Payments'!$D$8,0,0)))</f>
        <v>0</v>
      </c>
      <c r="D325" s="15">
        <f>$B325*('Home Loan Extra Payments'!$D$9/12)</f>
        <v>0</v>
      </c>
      <c r="E325" s="20"/>
      <c r="F325" s="20">
        <f t="shared" si="25"/>
        <v>0</v>
      </c>
      <c r="G325" s="20">
        <f t="shared" si="29"/>
        <v>0</v>
      </c>
      <c r="H325" s="20">
        <f t="shared" si="26"/>
        <v>0</v>
      </c>
      <c r="I325" s="16">
        <f t="shared" si="27"/>
        <v>0</v>
      </c>
      <c r="J325" s="2">
        <f>(IF('Home Loan Extra Payments'!$D$12&gt;0,IF($A325&gt;='Home Loan Extra Payments'!$D$13,'Home Loan Extra Payments'!$D$12,0),0)+(IF('Home Loan Extra Payments'!$H$12&gt;0,IF('Home Loan Extra Payments'!$H$13&gt;0,IF('Home Loan Extra Payments'!$H$13=$A325,'Home Loan Extra Payments'!$H$12,0),0),0)))</f>
        <v>1000</v>
      </c>
    </row>
    <row r="326" spans="1:10" s="2" customFormat="1" ht="9.9499999999999993" customHeight="1" x14ac:dyDescent="0.2">
      <c r="A326" s="19">
        <v>325</v>
      </c>
      <c r="B326" s="20">
        <f t="shared" si="28"/>
        <v>0</v>
      </c>
      <c r="C326" s="20">
        <f>IF($H325=0,0,IF($H325&lt;$C325,$H325+$D326,PMT('Home Loan Extra Payments'!$D$9/12,'Home Loan Extra Payments'!$D$10,-'Home Loan Extra Payments'!$D$8,0,0)))</f>
        <v>0</v>
      </c>
      <c r="D326" s="15">
        <f>$B326*('Home Loan Extra Payments'!$D$9/12)</f>
        <v>0</v>
      </c>
      <c r="E326" s="20"/>
      <c r="F326" s="20">
        <f t="shared" si="25"/>
        <v>0</v>
      </c>
      <c r="G326" s="20">
        <f t="shared" si="29"/>
        <v>0</v>
      </c>
      <c r="H326" s="20">
        <f t="shared" si="26"/>
        <v>0</v>
      </c>
      <c r="I326" s="16">
        <f t="shared" si="27"/>
        <v>0</v>
      </c>
      <c r="J326" s="2">
        <f>(IF('Home Loan Extra Payments'!$D$12&gt;0,IF($A326&gt;='Home Loan Extra Payments'!$D$13,'Home Loan Extra Payments'!$D$12,0),0)+(IF('Home Loan Extra Payments'!$H$12&gt;0,IF('Home Loan Extra Payments'!$H$13&gt;0,IF('Home Loan Extra Payments'!$H$13=$A326,'Home Loan Extra Payments'!$H$12,0),0),0)))</f>
        <v>1000</v>
      </c>
    </row>
    <row r="327" spans="1:10" s="2" customFormat="1" ht="9.9499999999999993" customHeight="1" x14ac:dyDescent="0.2">
      <c r="A327" s="19">
        <v>326</v>
      </c>
      <c r="B327" s="20">
        <f t="shared" si="28"/>
        <v>0</v>
      </c>
      <c r="C327" s="20">
        <f>IF($H326=0,0,IF($H326&lt;$C326,$H326+$D327,PMT('Home Loan Extra Payments'!$D$9/12,'Home Loan Extra Payments'!$D$10,-'Home Loan Extra Payments'!$D$8,0,0)))</f>
        <v>0</v>
      </c>
      <c r="D327" s="15">
        <f>$B327*('Home Loan Extra Payments'!$D$9/12)</f>
        <v>0</v>
      </c>
      <c r="E327" s="20"/>
      <c r="F327" s="20">
        <f t="shared" si="25"/>
        <v>0</v>
      </c>
      <c r="G327" s="20">
        <f t="shared" si="29"/>
        <v>0</v>
      </c>
      <c r="H327" s="20">
        <f t="shared" si="26"/>
        <v>0</v>
      </c>
      <c r="I327" s="16">
        <f t="shared" si="27"/>
        <v>0</v>
      </c>
      <c r="J327" s="2">
        <f>(IF('Home Loan Extra Payments'!$D$12&gt;0,IF($A327&gt;='Home Loan Extra Payments'!$D$13,'Home Loan Extra Payments'!$D$12,0),0)+(IF('Home Loan Extra Payments'!$H$12&gt;0,IF('Home Loan Extra Payments'!$H$13&gt;0,IF('Home Loan Extra Payments'!$H$13=$A327,'Home Loan Extra Payments'!$H$12,0),0),0)))</f>
        <v>1000</v>
      </c>
    </row>
    <row r="328" spans="1:10" s="2" customFormat="1" ht="9.9499999999999993" customHeight="1" x14ac:dyDescent="0.2">
      <c r="A328" s="19">
        <v>327</v>
      </c>
      <c r="B328" s="20">
        <f t="shared" si="28"/>
        <v>0</v>
      </c>
      <c r="C328" s="20">
        <f>IF($H327=0,0,IF($H327&lt;$C327,$H327+$D328,PMT('Home Loan Extra Payments'!$D$9/12,'Home Loan Extra Payments'!$D$10,-'Home Loan Extra Payments'!$D$8,0,0)))</f>
        <v>0</v>
      </c>
      <c r="D328" s="15">
        <f>$B328*('Home Loan Extra Payments'!$D$9/12)</f>
        <v>0</v>
      </c>
      <c r="E328" s="20"/>
      <c r="F328" s="20">
        <f t="shared" si="25"/>
        <v>0</v>
      </c>
      <c r="G328" s="20">
        <f t="shared" si="29"/>
        <v>0</v>
      </c>
      <c r="H328" s="20">
        <f t="shared" si="26"/>
        <v>0</v>
      </c>
      <c r="I328" s="16">
        <f t="shared" si="27"/>
        <v>0</v>
      </c>
      <c r="J328" s="2">
        <f>(IF('Home Loan Extra Payments'!$D$12&gt;0,IF($A328&gt;='Home Loan Extra Payments'!$D$13,'Home Loan Extra Payments'!$D$12,0),0)+(IF('Home Loan Extra Payments'!$H$12&gt;0,IF('Home Loan Extra Payments'!$H$13&gt;0,IF('Home Loan Extra Payments'!$H$13=$A328,'Home Loan Extra Payments'!$H$12,0),0),0)))</f>
        <v>1000</v>
      </c>
    </row>
    <row r="329" spans="1:10" s="2" customFormat="1" ht="9.9499999999999993" customHeight="1" x14ac:dyDescent="0.2">
      <c r="A329" s="19">
        <v>328</v>
      </c>
      <c r="B329" s="20">
        <f t="shared" si="28"/>
        <v>0</v>
      </c>
      <c r="C329" s="20">
        <f>IF($H328=0,0,IF($H328&lt;$C328,$H328+$D329,PMT('Home Loan Extra Payments'!$D$9/12,'Home Loan Extra Payments'!$D$10,-'Home Loan Extra Payments'!$D$8,0,0)))</f>
        <v>0</v>
      </c>
      <c r="D329" s="15">
        <f>$B329*('Home Loan Extra Payments'!$D$9/12)</f>
        <v>0</v>
      </c>
      <c r="E329" s="20"/>
      <c r="F329" s="20">
        <f t="shared" si="25"/>
        <v>0</v>
      </c>
      <c r="G329" s="20">
        <f t="shared" si="29"/>
        <v>0</v>
      </c>
      <c r="H329" s="20">
        <f t="shared" si="26"/>
        <v>0</v>
      </c>
      <c r="I329" s="16">
        <f t="shared" si="27"/>
        <v>0</v>
      </c>
      <c r="J329" s="2">
        <f>(IF('Home Loan Extra Payments'!$D$12&gt;0,IF($A329&gt;='Home Loan Extra Payments'!$D$13,'Home Loan Extra Payments'!$D$12,0),0)+(IF('Home Loan Extra Payments'!$H$12&gt;0,IF('Home Loan Extra Payments'!$H$13&gt;0,IF('Home Loan Extra Payments'!$H$13=$A329,'Home Loan Extra Payments'!$H$12,0),0),0)))</f>
        <v>1000</v>
      </c>
    </row>
    <row r="330" spans="1:10" s="2" customFormat="1" ht="9.9499999999999993" customHeight="1" x14ac:dyDescent="0.2">
      <c r="A330" s="19">
        <v>329</v>
      </c>
      <c r="B330" s="20">
        <f t="shared" si="28"/>
        <v>0</v>
      </c>
      <c r="C330" s="20">
        <f>IF($H329=0,0,IF($H329&lt;$C329,$H329+$D330,PMT('Home Loan Extra Payments'!$D$9/12,'Home Loan Extra Payments'!$D$10,-'Home Loan Extra Payments'!$D$8,0,0)))</f>
        <v>0</v>
      </c>
      <c r="D330" s="15">
        <f>$B330*('Home Loan Extra Payments'!$D$9/12)</f>
        <v>0</v>
      </c>
      <c r="E330" s="20"/>
      <c r="F330" s="20">
        <f t="shared" si="25"/>
        <v>0</v>
      </c>
      <c r="G330" s="20">
        <f t="shared" si="29"/>
        <v>0</v>
      </c>
      <c r="H330" s="20">
        <f t="shared" si="26"/>
        <v>0</v>
      </c>
      <c r="I330" s="16">
        <f t="shared" si="27"/>
        <v>0</v>
      </c>
      <c r="J330" s="2">
        <f>(IF('Home Loan Extra Payments'!$D$12&gt;0,IF($A330&gt;='Home Loan Extra Payments'!$D$13,'Home Loan Extra Payments'!$D$12,0),0)+(IF('Home Loan Extra Payments'!$H$12&gt;0,IF('Home Loan Extra Payments'!$H$13&gt;0,IF('Home Loan Extra Payments'!$H$13=$A330,'Home Loan Extra Payments'!$H$12,0),0),0)))</f>
        <v>1000</v>
      </c>
    </row>
    <row r="331" spans="1:10" s="2" customFormat="1" ht="9.9499999999999993" customHeight="1" x14ac:dyDescent="0.2">
      <c r="A331" s="19">
        <v>330</v>
      </c>
      <c r="B331" s="20">
        <f t="shared" si="28"/>
        <v>0</v>
      </c>
      <c r="C331" s="20">
        <f>IF($H330=0,0,IF($H330&lt;$C330,$H330+$D331,PMT('Home Loan Extra Payments'!$D$9/12,'Home Loan Extra Payments'!$D$10,-'Home Loan Extra Payments'!$D$8,0,0)))</f>
        <v>0</v>
      </c>
      <c r="D331" s="15">
        <f>$B331*('Home Loan Extra Payments'!$D$9/12)</f>
        <v>0</v>
      </c>
      <c r="E331" s="20"/>
      <c r="F331" s="20">
        <f t="shared" si="25"/>
        <v>0</v>
      </c>
      <c r="G331" s="20">
        <f t="shared" si="29"/>
        <v>0</v>
      </c>
      <c r="H331" s="20">
        <f t="shared" si="26"/>
        <v>0</v>
      </c>
      <c r="I331" s="16">
        <f t="shared" si="27"/>
        <v>0</v>
      </c>
      <c r="J331" s="2">
        <f>(IF('Home Loan Extra Payments'!$D$12&gt;0,IF($A331&gt;='Home Loan Extra Payments'!$D$13,'Home Loan Extra Payments'!$D$12,0),0)+(IF('Home Loan Extra Payments'!$H$12&gt;0,IF('Home Loan Extra Payments'!$H$13&gt;0,IF('Home Loan Extra Payments'!$H$13=$A331,'Home Loan Extra Payments'!$H$12,0),0),0)))</f>
        <v>1000</v>
      </c>
    </row>
    <row r="332" spans="1:10" s="2" customFormat="1" ht="9.9499999999999993" customHeight="1" x14ac:dyDescent="0.2">
      <c r="A332" s="19">
        <v>331</v>
      </c>
      <c r="B332" s="20">
        <f t="shared" si="28"/>
        <v>0</v>
      </c>
      <c r="C332" s="20">
        <f>IF($H331=0,0,IF($H331&lt;$C331,$H331+$D332,PMT('Home Loan Extra Payments'!$D$9/12,'Home Loan Extra Payments'!$D$10,-'Home Loan Extra Payments'!$D$8,0,0)))</f>
        <v>0</v>
      </c>
      <c r="D332" s="15">
        <f>$B332*('Home Loan Extra Payments'!$D$9/12)</f>
        <v>0</v>
      </c>
      <c r="E332" s="20"/>
      <c r="F332" s="20">
        <f t="shared" si="25"/>
        <v>0</v>
      </c>
      <c r="G332" s="20">
        <f t="shared" si="29"/>
        <v>0</v>
      </c>
      <c r="H332" s="20">
        <f t="shared" si="26"/>
        <v>0</v>
      </c>
      <c r="I332" s="16">
        <f t="shared" si="27"/>
        <v>0</v>
      </c>
      <c r="J332" s="2">
        <f>(IF('Home Loan Extra Payments'!$D$12&gt;0,IF($A332&gt;='Home Loan Extra Payments'!$D$13,'Home Loan Extra Payments'!$D$12,0),0)+(IF('Home Loan Extra Payments'!$H$12&gt;0,IF('Home Loan Extra Payments'!$H$13&gt;0,IF('Home Loan Extra Payments'!$H$13=$A332,'Home Loan Extra Payments'!$H$12,0),0),0)))</f>
        <v>1000</v>
      </c>
    </row>
    <row r="333" spans="1:10" s="2" customFormat="1" ht="9.9499999999999993" customHeight="1" x14ac:dyDescent="0.2">
      <c r="A333" s="19">
        <v>332</v>
      </c>
      <c r="B333" s="20">
        <f t="shared" si="28"/>
        <v>0</v>
      </c>
      <c r="C333" s="20">
        <f>IF($H332=0,0,IF($H332&lt;$C332,$H332+$D333,PMT('Home Loan Extra Payments'!$D$9/12,'Home Loan Extra Payments'!$D$10,-'Home Loan Extra Payments'!$D$8,0,0)))</f>
        <v>0</v>
      </c>
      <c r="D333" s="15">
        <f>$B333*('Home Loan Extra Payments'!$D$9/12)</f>
        <v>0</v>
      </c>
      <c r="E333" s="20"/>
      <c r="F333" s="20">
        <f t="shared" si="25"/>
        <v>0</v>
      </c>
      <c r="G333" s="20">
        <f t="shared" si="29"/>
        <v>0</v>
      </c>
      <c r="H333" s="20">
        <f t="shared" si="26"/>
        <v>0</v>
      </c>
      <c r="I333" s="16">
        <f t="shared" si="27"/>
        <v>0</v>
      </c>
      <c r="J333" s="2">
        <f>(IF('Home Loan Extra Payments'!$D$12&gt;0,IF($A333&gt;='Home Loan Extra Payments'!$D$13,'Home Loan Extra Payments'!$D$12,0),0)+(IF('Home Loan Extra Payments'!$H$12&gt;0,IF('Home Loan Extra Payments'!$H$13&gt;0,IF('Home Loan Extra Payments'!$H$13=$A333,'Home Loan Extra Payments'!$H$12,0),0),0)))</f>
        <v>1000</v>
      </c>
    </row>
    <row r="334" spans="1:10" s="2" customFormat="1" ht="9.9499999999999993" customHeight="1" x14ac:dyDescent="0.2">
      <c r="A334" s="19">
        <v>333</v>
      </c>
      <c r="B334" s="20">
        <f t="shared" si="28"/>
        <v>0</v>
      </c>
      <c r="C334" s="20">
        <f>IF($H333=0,0,IF($H333&lt;$C333,$H333+$D334,PMT('Home Loan Extra Payments'!$D$9/12,'Home Loan Extra Payments'!$D$10,-'Home Loan Extra Payments'!$D$8,0,0)))</f>
        <v>0</v>
      </c>
      <c r="D334" s="15">
        <f>$B334*('Home Loan Extra Payments'!$D$9/12)</f>
        <v>0</v>
      </c>
      <c r="E334" s="20"/>
      <c r="F334" s="20">
        <f t="shared" si="25"/>
        <v>0</v>
      </c>
      <c r="G334" s="20">
        <f t="shared" si="29"/>
        <v>0</v>
      </c>
      <c r="H334" s="20">
        <f t="shared" si="26"/>
        <v>0</v>
      </c>
      <c r="I334" s="16">
        <f t="shared" si="27"/>
        <v>0</v>
      </c>
      <c r="J334" s="2">
        <f>(IF('Home Loan Extra Payments'!$D$12&gt;0,IF($A334&gt;='Home Loan Extra Payments'!$D$13,'Home Loan Extra Payments'!$D$12,0),0)+(IF('Home Loan Extra Payments'!$H$12&gt;0,IF('Home Loan Extra Payments'!$H$13&gt;0,IF('Home Loan Extra Payments'!$H$13=$A334,'Home Loan Extra Payments'!$H$12,0),0),0)))</f>
        <v>1000</v>
      </c>
    </row>
    <row r="335" spans="1:10" s="2" customFormat="1" ht="9.9499999999999993" customHeight="1" x14ac:dyDescent="0.2">
      <c r="A335" s="19">
        <v>334</v>
      </c>
      <c r="B335" s="20">
        <f t="shared" si="28"/>
        <v>0</v>
      </c>
      <c r="C335" s="20">
        <f>IF($H334=0,0,IF($H334&lt;$C334,$H334+$D335,PMT('Home Loan Extra Payments'!$D$9/12,'Home Loan Extra Payments'!$D$10,-'Home Loan Extra Payments'!$D$8,0,0)))</f>
        <v>0</v>
      </c>
      <c r="D335" s="15">
        <f>$B335*('Home Loan Extra Payments'!$D$9/12)</f>
        <v>0</v>
      </c>
      <c r="E335" s="20"/>
      <c r="F335" s="20">
        <f t="shared" si="25"/>
        <v>0</v>
      </c>
      <c r="G335" s="20">
        <f t="shared" si="29"/>
        <v>0</v>
      </c>
      <c r="H335" s="20">
        <f t="shared" si="26"/>
        <v>0</v>
      </c>
      <c r="I335" s="16">
        <f t="shared" si="27"/>
        <v>0</v>
      </c>
      <c r="J335" s="2">
        <f>(IF('Home Loan Extra Payments'!$D$12&gt;0,IF($A335&gt;='Home Loan Extra Payments'!$D$13,'Home Loan Extra Payments'!$D$12,0),0)+(IF('Home Loan Extra Payments'!$H$12&gt;0,IF('Home Loan Extra Payments'!$H$13&gt;0,IF('Home Loan Extra Payments'!$H$13=$A335,'Home Loan Extra Payments'!$H$12,0),0),0)))</f>
        <v>1000</v>
      </c>
    </row>
    <row r="336" spans="1:10" s="2" customFormat="1" ht="9.9499999999999993" customHeight="1" x14ac:dyDescent="0.2">
      <c r="A336" s="19">
        <v>335</v>
      </c>
      <c r="B336" s="20">
        <f t="shared" si="28"/>
        <v>0</v>
      </c>
      <c r="C336" s="20">
        <f>IF($H335=0,0,IF($H335&lt;$C335,$H335+$D336,PMT('Home Loan Extra Payments'!$D$9/12,'Home Loan Extra Payments'!$D$10,-'Home Loan Extra Payments'!$D$8,0,0)))</f>
        <v>0</v>
      </c>
      <c r="D336" s="15">
        <f>$B336*('Home Loan Extra Payments'!$D$9/12)</f>
        <v>0</v>
      </c>
      <c r="E336" s="20"/>
      <c r="F336" s="20">
        <f t="shared" si="25"/>
        <v>0</v>
      </c>
      <c r="G336" s="20">
        <f t="shared" si="29"/>
        <v>0</v>
      </c>
      <c r="H336" s="20">
        <f t="shared" si="26"/>
        <v>0</v>
      </c>
      <c r="I336" s="16">
        <f t="shared" si="27"/>
        <v>0</v>
      </c>
      <c r="J336" s="2">
        <f>(IF('Home Loan Extra Payments'!$D$12&gt;0,IF($A336&gt;='Home Loan Extra Payments'!$D$13,'Home Loan Extra Payments'!$D$12,0),0)+(IF('Home Loan Extra Payments'!$H$12&gt;0,IF('Home Loan Extra Payments'!$H$13&gt;0,IF('Home Loan Extra Payments'!$H$13=$A336,'Home Loan Extra Payments'!$H$12,0),0),0)))</f>
        <v>1000</v>
      </c>
    </row>
    <row r="337" spans="1:10" s="2" customFormat="1" ht="9.9499999999999993" customHeight="1" x14ac:dyDescent="0.2">
      <c r="A337" s="19">
        <v>336</v>
      </c>
      <c r="B337" s="20">
        <f t="shared" si="28"/>
        <v>0</v>
      </c>
      <c r="C337" s="20">
        <f>IF($H336=0,0,IF($H336&lt;$C336,$H336+$D337,PMT('Home Loan Extra Payments'!$D$9/12,'Home Loan Extra Payments'!$D$10,-'Home Loan Extra Payments'!$D$8,0,0)))</f>
        <v>0</v>
      </c>
      <c r="D337" s="15">
        <f>$B337*('Home Loan Extra Payments'!$D$9/12)</f>
        <v>0</v>
      </c>
      <c r="E337" s="20"/>
      <c r="F337" s="20">
        <f t="shared" si="25"/>
        <v>0</v>
      </c>
      <c r="G337" s="20">
        <f t="shared" si="29"/>
        <v>0</v>
      </c>
      <c r="H337" s="20">
        <f t="shared" si="26"/>
        <v>0</v>
      </c>
      <c r="I337" s="16">
        <f t="shared" si="27"/>
        <v>0</v>
      </c>
      <c r="J337" s="2">
        <f>(IF('Home Loan Extra Payments'!$D$12&gt;0,IF($A337&gt;='Home Loan Extra Payments'!$D$13,'Home Loan Extra Payments'!$D$12,0),0)+(IF('Home Loan Extra Payments'!$H$12&gt;0,IF('Home Loan Extra Payments'!$H$13&gt;0,IF('Home Loan Extra Payments'!$H$13=$A337,'Home Loan Extra Payments'!$H$12,0),0),0)))</f>
        <v>1000</v>
      </c>
    </row>
    <row r="338" spans="1:10" s="2" customFormat="1" ht="9.9499999999999993" customHeight="1" x14ac:dyDescent="0.2">
      <c r="A338" s="19">
        <v>337</v>
      </c>
      <c r="B338" s="20">
        <f t="shared" si="28"/>
        <v>0</v>
      </c>
      <c r="C338" s="20">
        <f>IF($H337=0,0,IF($H337&lt;$C337,$H337+$D338,PMT('Home Loan Extra Payments'!$D$9/12,'Home Loan Extra Payments'!$D$10,-'Home Loan Extra Payments'!$D$8,0,0)))</f>
        <v>0</v>
      </c>
      <c r="D338" s="15">
        <f>$B338*('Home Loan Extra Payments'!$D$9/12)</f>
        <v>0</v>
      </c>
      <c r="E338" s="20"/>
      <c r="F338" s="20">
        <f t="shared" si="25"/>
        <v>0</v>
      </c>
      <c r="G338" s="20">
        <f t="shared" si="29"/>
        <v>0</v>
      </c>
      <c r="H338" s="20">
        <f t="shared" si="26"/>
        <v>0</v>
      </c>
      <c r="I338" s="16">
        <f t="shared" si="27"/>
        <v>0</v>
      </c>
      <c r="J338" s="2">
        <f>(IF('Home Loan Extra Payments'!$D$12&gt;0,IF($A338&gt;='Home Loan Extra Payments'!$D$13,'Home Loan Extra Payments'!$D$12,0),0)+(IF('Home Loan Extra Payments'!$H$12&gt;0,IF('Home Loan Extra Payments'!$H$13&gt;0,IF('Home Loan Extra Payments'!$H$13=$A338,'Home Loan Extra Payments'!$H$12,0),0),0)))</f>
        <v>1000</v>
      </c>
    </row>
    <row r="339" spans="1:10" s="2" customFormat="1" ht="9.9499999999999993" customHeight="1" x14ac:dyDescent="0.2">
      <c r="A339" s="19">
        <v>338</v>
      </c>
      <c r="B339" s="20">
        <f t="shared" si="28"/>
        <v>0</v>
      </c>
      <c r="C339" s="20">
        <f>IF($H338=0,0,IF($H338&lt;$C338,$H338+$D339,PMT('Home Loan Extra Payments'!$D$9/12,'Home Loan Extra Payments'!$D$10,-'Home Loan Extra Payments'!$D$8,0,0)))</f>
        <v>0</v>
      </c>
      <c r="D339" s="15">
        <f>$B339*('Home Loan Extra Payments'!$D$9/12)</f>
        <v>0</v>
      </c>
      <c r="E339" s="20"/>
      <c r="F339" s="20">
        <f t="shared" si="25"/>
        <v>0</v>
      </c>
      <c r="G339" s="20">
        <f t="shared" si="29"/>
        <v>0</v>
      </c>
      <c r="H339" s="20">
        <f t="shared" si="26"/>
        <v>0</v>
      </c>
      <c r="I339" s="16">
        <f t="shared" si="27"/>
        <v>0</v>
      </c>
      <c r="J339" s="2">
        <f>(IF('Home Loan Extra Payments'!$D$12&gt;0,IF($A339&gt;='Home Loan Extra Payments'!$D$13,'Home Loan Extra Payments'!$D$12,0),0)+(IF('Home Loan Extra Payments'!$H$12&gt;0,IF('Home Loan Extra Payments'!$H$13&gt;0,IF('Home Loan Extra Payments'!$H$13=$A339,'Home Loan Extra Payments'!$H$12,0),0),0)))</f>
        <v>1000</v>
      </c>
    </row>
    <row r="340" spans="1:10" s="2" customFormat="1" ht="9.9499999999999993" customHeight="1" x14ac:dyDescent="0.2">
      <c r="A340" s="19">
        <v>339</v>
      </c>
      <c r="B340" s="20">
        <f t="shared" si="28"/>
        <v>0</v>
      </c>
      <c r="C340" s="20">
        <f>IF($H339=0,0,IF($H339&lt;$C339,$H339+$D340,PMT('Home Loan Extra Payments'!$D$9/12,'Home Loan Extra Payments'!$D$10,-'Home Loan Extra Payments'!$D$8,0,0)))</f>
        <v>0</v>
      </c>
      <c r="D340" s="15">
        <f>$B340*('Home Loan Extra Payments'!$D$9/12)</f>
        <v>0</v>
      </c>
      <c r="E340" s="20"/>
      <c r="F340" s="20">
        <f t="shared" si="25"/>
        <v>0</v>
      </c>
      <c r="G340" s="20">
        <f t="shared" si="29"/>
        <v>0</v>
      </c>
      <c r="H340" s="20">
        <f t="shared" si="26"/>
        <v>0</v>
      </c>
      <c r="I340" s="16">
        <f t="shared" si="27"/>
        <v>0</v>
      </c>
      <c r="J340" s="2">
        <f>(IF('Home Loan Extra Payments'!$D$12&gt;0,IF($A340&gt;='Home Loan Extra Payments'!$D$13,'Home Loan Extra Payments'!$D$12,0),0)+(IF('Home Loan Extra Payments'!$H$12&gt;0,IF('Home Loan Extra Payments'!$H$13&gt;0,IF('Home Loan Extra Payments'!$H$13=$A340,'Home Loan Extra Payments'!$H$12,0),0),0)))</f>
        <v>1000</v>
      </c>
    </row>
    <row r="341" spans="1:10" s="2" customFormat="1" ht="9.9499999999999993" customHeight="1" x14ac:dyDescent="0.2">
      <c r="A341" s="19">
        <v>340</v>
      </c>
      <c r="B341" s="20">
        <f t="shared" si="28"/>
        <v>0</v>
      </c>
      <c r="C341" s="20">
        <f>IF($H340=0,0,IF($H340&lt;$C340,$H340+$D341,PMT('Home Loan Extra Payments'!$D$9/12,'Home Loan Extra Payments'!$D$10,-'Home Loan Extra Payments'!$D$8,0,0)))</f>
        <v>0</v>
      </c>
      <c r="D341" s="15">
        <f>$B341*('Home Loan Extra Payments'!$D$9/12)</f>
        <v>0</v>
      </c>
      <c r="E341" s="20"/>
      <c r="F341" s="20">
        <f t="shared" si="25"/>
        <v>0</v>
      </c>
      <c r="G341" s="20">
        <f t="shared" si="29"/>
        <v>0</v>
      </c>
      <c r="H341" s="20">
        <f t="shared" si="26"/>
        <v>0</v>
      </c>
      <c r="I341" s="16">
        <f t="shared" si="27"/>
        <v>0</v>
      </c>
      <c r="J341" s="2">
        <f>(IF('Home Loan Extra Payments'!$D$12&gt;0,IF($A341&gt;='Home Loan Extra Payments'!$D$13,'Home Loan Extra Payments'!$D$12,0),0)+(IF('Home Loan Extra Payments'!$H$12&gt;0,IF('Home Loan Extra Payments'!$H$13&gt;0,IF('Home Loan Extra Payments'!$H$13=$A341,'Home Loan Extra Payments'!$H$12,0),0),0)))</f>
        <v>1000</v>
      </c>
    </row>
    <row r="342" spans="1:10" s="2" customFormat="1" ht="9.9499999999999993" customHeight="1" x14ac:dyDescent="0.2">
      <c r="A342" s="19">
        <v>341</v>
      </c>
      <c r="B342" s="20">
        <f t="shared" si="28"/>
        <v>0</v>
      </c>
      <c r="C342" s="20">
        <f>IF($H341=0,0,IF($H341&lt;$C341,$H341+$D342,PMT('Home Loan Extra Payments'!$D$9/12,'Home Loan Extra Payments'!$D$10,-'Home Loan Extra Payments'!$D$8,0,0)))</f>
        <v>0</v>
      </c>
      <c r="D342" s="15">
        <f>$B342*('Home Loan Extra Payments'!$D$9/12)</f>
        <v>0</v>
      </c>
      <c r="E342" s="20"/>
      <c r="F342" s="20">
        <f t="shared" si="25"/>
        <v>0</v>
      </c>
      <c r="G342" s="20">
        <f t="shared" si="29"/>
        <v>0</v>
      </c>
      <c r="H342" s="20">
        <f t="shared" si="26"/>
        <v>0</v>
      </c>
      <c r="I342" s="16">
        <f t="shared" si="27"/>
        <v>0</v>
      </c>
      <c r="J342" s="2">
        <f>(IF('Home Loan Extra Payments'!$D$12&gt;0,IF($A342&gt;='Home Loan Extra Payments'!$D$13,'Home Loan Extra Payments'!$D$12,0),0)+(IF('Home Loan Extra Payments'!$H$12&gt;0,IF('Home Loan Extra Payments'!$H$13&gt;0,IF('Home Loan Extra Payments'!$H$13=$A342,'Home Loan Extra Payments'!$H$12,0),0),0)))</f>
        <v>1000</v>
      </c>
    </row>
    <row r="343" spans="1:10" s="2" customFormat="1" ht="9.9499999999999993" customHeight="1" x14ac:dyDescent="0.2">
      <c r="A343" s="19">
        <v>342</v>
      </c>
      <c r="B343" s="20">
        <f t="shared" si="28"/>
        <v>0</v>
      </c>
      <c r="C343" s="20">
        <f>IF($H342=0,0,IF($H342&lt;$C342,$H342+$D343,PMT('Home Loan Extra Payments'!$D$9/12,'Home Loan Extra Payments'!$D$10,-'Home Loan Extra Payments'!$D$8,0,0)))</f>
        <v>0</v>
      </c>
      <c r="D343" s="15">
        <f>$B343*('Home Loan Extra Payments'!$D$9/12)</f>
        <v>0</v>
      </c>
      <c r="E343" s="20"/>
      <c r="F343" s="20">
        <f t="shared" si="25"/>
        <v>0</v>
      </c>
      <c r="G343" s="20">
        <f t="shared" si="29"/>
        <v>0</v>
      </c>
      <c r="H343" s="20">
        <f t="shared" si="26"/>
        <v>0</v>
      </c>
      <c r="I343" s="16">
        <f t="shared" si="27"/>
        <v>0</v>
      </c>
      <c r="J343" s="2">
        <f>(IF('Home Loan Extra Payments'!$D$12&gt;0,IF($A343&gt;='Home Loan Extra Payments'!$D$13,'Home Loan Extra Payments'!$D$12,0),0)+(IF('Home Loan Extra Payments'!$H$12&gt;0,IF('Home Loan Extra Payments'!$H$13&gt;0,IF('Home Loan Extra Payments'!$H$13=$A343,'Home Loan Extra Payments'!$H$12,0),0),0)))</f>
        <v>1000</v>
      </c>
    </row>
    <row r="344" spans="1:10" s="2" customFormat="1" ht="9.9499999999999993" customHeight="1" x14ac:dyDescent="0.2">
      <c r="A344" s="19">
        <v>343</v>
      </c>
      <c r="B344" s="20">
        <f t="shared" si="28"/>
        <v>0</v>
      </c>
      <c r="C344" s="20">
        <f>IF($H343=0,0,IF($H343&lt;$C343,$H343+$D344,PMT('Home Loan Extra Payments'!$D$9/12,'Home Loan Extra Payments'!$D$10,-'Home Loan Extra Payments'!$D$8,0,0)))</f>
        <v>0</v>
      </c>
      <c r="D344" s="15">
        <f>$B344*('Home Loan Extra Payments'!$D$9/12)</f>
        <v>0</v>
      </c>
      <c r="E344" s="20"/>
      <c r="F344" s="20">
        <f t="shared" si="25"/>
        <v>0</v>
      </c>
      <c r="G344" s="20">
        <f t="shared" si="29"/>
        <v>0</v>
      </c>
      <c r="H344" s="20">
        <f t="shared" si="26"/>
        <v>0</v>
      </c>
      <c r="I344" s="16">
        <f t="shared" si="27"/>
        <v>0</v>
      </c>
      <c r="J344" s="2">
        <f>(IF('Home Loan Extra Payments'!$D$12&gt;0,IF($A344&gt;='Home Loan Extra Payments'!$D$13,'Home Loan Extra Payments'!$D$12,0),0)+(IF('Home Loan Extra Payments'!$H$12&gt;0,IF('Home Loan Extra Payments'!$H$13&gt;0,IF('Home Loan Extra Payments'!$H$13=$A344,'Home Loan Extra Payments'!$H$12,0),0),0)))</f>
        <v>1000</v>
      </c>
    </row>
    <row r="345" spans="1:10" s="2" customFormat="1" ht="9.9499999999999993" customHeight="1" x14ac:dyDescent="0.2">
      <c r="A345" s="19">
        <v>344</v>
      </c>
      <c r="B345" s="20">
        <f t="shared" si="28"/>
        <v>0</v>
      </c>
      <c r="C345" s="20">
        <f>IF($H344=0,0,IF($H344&lt;$C344,$H344+$D345,PMT('Home Loan Extra Payments'!$D$9/12,'Home Loan Extra Payments'!$D$10,-'Home Loan Extra Payments'!$D$8,0,0)))</f>
        <v>0</v>
      </c>
      <c r="D345" s="15">
        <f>$B345*('Home Loan Extra Payments'!$D$9/12)</f>
        <v>0</v>
      </c>
      <c r="E345" s="20"/>
      <c r="F345" s="20">
        <f t="shared" si="25"/>
        <v>0</v>
      </c>
      <c r="G345" s="20">
        <f t="shared" si="29"/>
        <v>0</v>
      </c>
      <c r="H345" s="20">
        <f t="shared" si="26"/>
        <v>0</v>
      </c>
      <c r="I345" s="16">
        <f t="shared" si="27"/>
        <v>0</v>
      </c>
      <c r="J345" s="2">
        <f>(IF('Home Loan Extra Payments'!$D$12&gt;0,IF($A345&gt;='Home Loan Extra Payments'!$D$13,'Home Loan Extra Payments'!$D$12,0),0)+(IF('Home Loan Extra Payments'!$H$12&gt;0,IF('Home Loan Extra Payments'!$H$13&gt;0,IF('Home Loan Extra Payments'!$H$13=$A345,'Home Loan Extra Payments'!$H$12,0),0),0)))</f>
        <v>1000</v>
      </c>
    </row>
    <row r="346" spans="1:10" s="2" customFormat="1" ht="9.9499999999999993" customHeight="1" x14ac:dyDescent="0.2">
      <c r="A346" s="19">
        <v>345</v>
      </c>
      <c r="B346" s="20">
        <f t="shared" si="28"/>
        <v>0</v>
      </c>
      <c r="C346" s="20">
        <f>IF($H345=0,0,IF($H345&lt;$C345,$H345+$D346,PMT('Home Loan Extra Payments'!$D$9/12,'Home Loan Extra Payments'!$D$10,-'Home Loan Extra Payments'!$D$8,0,0)))</f>
        <v>0</v>
      </c>
      <c r="D346" s="15">
        <f>$B346*('Home Loan Extra Payments'!$D$9/12)</f>
        <v>0</v>
      </c>
      <c r="E346" s="20"/>
      <c r="F346" s="20">
        <f t="shared" si="25"/>
        <v>0</v>
      </c>
      <c r="G346" s="20">
        <f t="shared" si="29"/>
        <v>0</v>
      </c>
      <c r="H346" s="20">
        <f t="shared" si="26"/>
        <v>0</v>
      </c>
      <c r="I346" s="16">
        <f t="shared" si="27"/>
        <v>0</v>
      </c>
      <c r="J346" s="2">
        <f>(IF('Home Loan Extra Payments'!$D$12&gt;0,IF($A346&gt;='Home Loan Extra Payments'!$D$13,'Home Loan Extra Payments'!$D$12,0),0)+(IF('Home Loan Extra Payments'!$H$12&gt;0,IF('Home Loan Extra Payments'!$H$13&gt;0,IF('Home Loan Extra Payments'!$H$13=$A346,'Home Loan Extra Payments'!$H$12,0),0),0)))</f>
        <v>1000</v>
      </c>
    </row>
    <row r="347" spans="1:10" s="2" customFormat="1" ht="9.9499999999999993" customHeight="1" x14ac:dyDescent="0.2">
      <c r="A347" s="19">
        <v>346</v>
      </c>
      <c r="B347" s="20">
        <f t="shared" si="28"/>
        <v>0</v>
      </c>
      <c r="C347" s="20">
        <f>IF($H346=0,0,IF($H346&lt;$C346,$H346+$D347,PMT('Home Loan Extra Payments'!$D$9/12,'Home Loan Extra Payments'!$D$10,-'Home Loan Extra Payments'!$D$8,0,0)))</f>
        <v>0</v>
      </c>
      <c r="D347" s="15">
        <f>$B347*('Home Loan Extra Payments'!$D$9/12)</f>
        <v>0</v>
      </c>
      <c r="E347" s="20"/>
      <c r="F347" s="20">
        <f t="shared" si="25"/>
        <v>0</v>
      </c>
      <c r="G347" s="20">
        <f t="shared" si="29"/>
        <v>0</v>
      </c>
      <c r="H347" s="20">
        <f t="shared" si="26"/>
        <v>0</v>
      </c>
      <c r="I347" s="16">
        <f t="shared" si="27"/>
        <v>0</v>
      </c>
      <c r="J347" s="2">
        <f>(IF('Home Loan Extra Payments'!$D$12&gt;0,IF($A347&gt;='Home Loan Extra Payments'!$D$13,'Home Loan Extra Payments'!$D$12,0),0)+(IF('Home Loan Extra Payments'!$H$12&gt;0,IF('Home Loan Extra Payments'!$H$13&gt;0,IF('Home Loan Extra Payments'!$H$13=$A347,'Home Loan Extra Payments'!$H$12,0),0),0)))</f>
        <v>1000</v>
      </c>
    </row>
    <row r="348" spans="1:10" s="2" customFormat="1" ht="9.9499999999999993" customHeight="1" x14ac:dyDescent="0.2">
      <c r="A348" s="19">
        <v>347</v>
      </c>
      <c r="B348" s="20">
        <f t="shared" si="28"/>
        <v>0</v>
      </c>
      <c r="C348" s="20">
        <f>IF($H347=0,0,IF($H347&lt;$C347,$H347+$D348,PMT('Home Loan Extra Payments'!$D$9/12,'Home Loan Extra Payments'!$D$10,-'Home Loan Extra Payments'!$D$8,0,0)))</f>
        <v>0</v>
      </c>
      <c r="D348" s="15">
        <f>$B348*('Home Loan Extra Payments'!$D$9/12)</f>
        <v>0</v>
      </c>
      <c r="E348" s="20"/>
      <c r="F348" s="20">
        <f t="shared" si="25"/>
        <v>0</v>
      </c>
      <c r="G348" s="20">
        <f t="shared" si="29"/>
        <v>0</v>
      </c>
      <c r="H348" s="20">
        <f t="shared" si="26"/>
        <v>0</v>
      </c>
      <c r="I348" s="16">
        <f t="shared" si="27"/>
        <v>0</v>
      </c>
      <c r="J348" s="2">
        <f>(IF('Home Loan Extra Payments'!$D$12&gt;0,IF($A348&gt;='Home Loan Extra Payments'!$D$13,'Home Loan Extra Payments'!$D$12,0),0)+(IF('Home Loan Extra Payments'!$H$12&gt;0,IF('Home Loan Extra Payments'!$H$13&gt;0,IF('Home Loan Extra Payments'!$H$13=$A348,'Home Loan Extra Payments'!$H$12,0),0),0)))</f>
        <v>1000</v>
      </c>
    </row>
    <row r="349" spans="1:10" s="2" customFormat="1" ht="9.9499999999999993" customHeight="1" x14ac:dyDescent="0.2">
      <c r="A349" s="19">
        <v>348</v>
      </c>
      <c r="B349" s="20">
        <f t="shared" si="28"/>
        <v>0</v>
      </c>
      <c r="C349" s="20">
        <f>IF($H348=0,0,IF($H348&lt;$C348,$H348+$D349,PMT('Home Loan Extra Payments'!$D$9/12,'Home Loan Extra Payments'!$D$10,-'Home Loan Extra Payments'!$D$8,0,0)))</f>
        <v>0</v>
      </c>
      <c r="D349" s="15">
        <f>$B349*('Home Loan Extra Payments'!$D$9/12)</f>
        <v>0</v>
      </c>
      <c r="E349" s="20"/>
      <c r="F349" s="20">
        <f t="shared" si="25"/>
        <v>0</v>
      </c>
      <c r="G349" s="20">
        <f t="shared" si="29"/>
        <v>0</v>
      </c>
      <c r="H349" s="20">
        <f t="shared" si="26"/>
        <v>0</v>
      </c>
      <c r="I349" s="16">
        <f t="shared" si="27"/>
        <v>0</v>
      </c>
      <c r="J349" s="2">
        <f>(IF('Home Loan Extra Payments'!$D$12&gt;0,IF($A349&gt;='Home Loan Extra Payments'!$D$13,'Home Loan Extra Payments'!$D$12,0),0)+(IF('Home Loan Extra Payments'!$H$12&gt;0,IF('Home Loan Extra Payments'!$H$13&gt;0,IF('Home Loan Extra Payments'!$H$13=$A349,'Home Loan Extra Payments'!$H$12,0),0),0)))</f>
        <v>1000</v>
      </c>
    </row>
    <row r="350" spans="1:10" s="2" customFormat="1" ht="9.9499999999999993" customHeight="1" x14ac:dyDescent="0.2">
      <c r="A350" s="19">
        <v>349</v>
      </c>
      <c r="B350" s="20">
        <f t="shared" si="28"/>
        <v>0</v>
      </c>
      <c r="C350" s="20">
        <f>IF($H349=0,0,IF($H349&lt;$C349,$H349+$D350,PMT('Home Loan Extra Payments'!$D$9/12,'Home Loan Extra Payments'!$D$10,-'Home Loan Extra Payments'!$D$8,0,0)))</f>
        <v>0</v>
      </c>
      <c r="D350" s="15">
        <f>$B350*('Home Loan Extra Payments'!$D$9/12)</f>
        <v>0</v>
      </c>
      <c r="E350" s="20"/>
      <c r="F350" s="20">
        <f t="shared" si="25"/>
        <v>0</v>
      </c>
      <c r="G350" s="20">
        <f t="shared" si="29"/>
        <v>0</v>
      </c>
      <c r="H350" s="20">
        <f t="shared" si="26"/>
        <v>0</v>
      </c>
      <c r="I350" s="16">
        <f t="shared" si="27"/>
        <v>0</v>
      </c>
      <c r="J350" s="2">
        <f>(IF('Home Loan Extra Payments'!$D$12&gt;0,IF($A350&gt;='Home Loan Extra Payments'!$D$13,'Home Loan Extra Payments'!$D$12,0),0)+(IF('Home Loan Extra Payments'!$H$12&gt;0,IF('Home Loan Extra Payments'!$H$13&gt;0,IF('Home Loan Extra Payments'!$H$13=$A350,'Home Loan Extra Payments'!$H$12,0),0),0)))</f>
        <v>1000</v>
      </c>
    </row>
    <row r="351" spans="1:10" s="2" customFormat="1" ht="9.9499999999999993" customHeight="1" x14ac:dyDescent="0.2">
      <c r="A351" s="19">
        <v>350</v>
      </c>
      <c r="B351" s="20">
        <f t="shared" si="28"/>
        <v>0</v>
      </c>
      <c r="C351" s="20">
        <f>IF($H350=0,0,IF($H350&lt;$C350,$H350+$D351,PMT('Home Loan Extra Payments'!$D$9/12,'Home Loan Extra Payments'!$D$10,-'Home Loan Extra Payments'!$D$8,0,0)))</f>
        <v>0</v>
      </c>
      <c r="D351" s="15">
        <f>$B351*('Home Loan Extra Payments'!$D$9/12)</f>
        <v>0</v>
      </c>
      <c r="E351" s="20"/>
      <c r="F351" s="20">
        <f t="shared" si="25"/>
        <v>0</v>
      </c>
      <c r="G351" s="20">
        <f t="shared" si="29"/>
        <v>0</v>
      </c>
      <c r="H351" s="20">
        <f t="shared" si="26"/>
        <v>0</v>
      </c>
      <c r="I351" s="16">
        <f t="shared" si="27"/>
        <v>0</v>
      </c>
      <c r="J351" s="2">
        <f>(IF('Home Loan Extra Payments'!$D$12&gt;0,IF($A351&gt;='Home Loan Extra Payments'!$D$13,'Home Loan Extra Payments'!$D$12,0),0)+(IF('Home Loan Extra Payments'!$H$12&gt;0,IF('Home Loan Extra Payments'!$H$13&gt;0,IF('Home Loan Extra Payments'!$H$13=$A351,'Home Loan Extra Payments'!$H$12,0),0),0)))</f>
        <v>1000</v>
      </c>
    </row>
    <row r="352" spans="1:10" s="2" customFormat="1" ht="9.9499999999999993" customHeight="1" x14ac:dyDescent="0.2">
      <c r="A352" s="19">
        <v>351</v>
      </c>
      <c r="B352" s="20">
        <f t="shared" si="28"/>
        <v>0</v>
      </c>
      <c r="C352" s="20">
        <f>IF($H351=0,0,IF($H351&lt;$C351,$H351+$D352,PMT('Home Loan Extra Payments'!$D$9/12,'Home Loan Extra Payments'!$D$10,-'Home Loan Extra Payments'!$D$8,0,0)))</f>
        <v>0</v>
      </c>
      <c r="D352" s="15">
        <f>$B352*('Home Loan Extra Payments'!$D$9/12)</f>
        <v>0</v>
      </c>
      <c r="E352" s="20"/>
      <c r="F352" s="20">
        <f t="shared" si="25"/>
        <v>0</v>
      </c>
      <c r="G352" s="20">
        <f t="shared" si="29"/>
        <v>0</v>
      </c>
      <c r="H352" s="20">
        <f t="shared" si="26"/>
        <v>0</v>
      </c>
      <c r="I352" s="16">
        <f t="shared" si="27"/>
        <v>0</v>
      </c>
      <c r="J352" s="2">
        <f>(IF('Home Loan Extra Payments'!$D$12&gt;0,IF($A352&gt;='Home Loan Extra Payments'!$D$13,'Home Loan Extra Payments'!$D$12,0),0)+(IF('Home Loan Extra Payments'!$H$12&gt;0,IF('Home Loan Extra Payments'!$H$13&gt;0,IF('Home Loan Extra Payments'!$H$13=$A352,'Home Loan Extra Payments'!$H$12,0),0),0)))</f>
        <v>1000</v>
      </c>
    </row>
    <row r="353" spans="1:10" s="2" customFormat="1" ht="9.9499999999999993" customHeight="1" x14ac:dyDescent="0.2">
      <c r="A353" s="19">
        <v>352</v>
      </c>
      <c r="B353" s="20">
        <f t="shared" si="28"/>
        <v>0</v>
      </c>
      <c r="C353" s="20">
        <f>IF($H352=0,0,IF($H352&lt;$C352,$H352+$D353,PMT('Home Loan Extra Payments'!$D$9/12,'Home Loan Extra Payments'!$D$10,-'Home Loan Extra Payments'!$D$8,0,0)))</f>
        <v>0</v>
      </c>
      <c r="D353" s="15">
        <f>$B353*('Home Loan Extra Payments'!$D$9/12)</f>
        <v>0</v>
      </c>
      <c r="E353" s="20"/>
      <c r="F353" s="20">
        <f t="shared" si="25"/>
        <v>0</v>
      </c>
      <c r="G353" s="20">
        <f t="shared" si="29"/>
        <v>0</v>
      </c>
      <c r="H353" s="20">
        <f t="shared" si="26"/>
        <v>0</v>
      </c>
      <c r="I353" s="16">
        <f t="shared" si="27"/>
        <v>0</v>
      </c>
      <c r="J353" s="2">
        <f>(IF('Home Loan Extra Payments'!$D$12&gt;0,IF($A353&gt;='Home Loan Extra Payments'!$D$13,'Home Loan Extra Payments'!$D$12,0),0)+(IF('Home Loan Extra Payments'!$H$12&gt;0,IF('Home Loan Extra Payments'!$H$13&gt;0,IF('Home Loan Extra Payments'!$H$13=$A353,'Home Loan Extra Payments'!$H$12,0),0),0)))</f>
        <v>1000</v>
      </c>
    </row>
    <row r="354" spans="1:10" s="2" customFormat="1" ht="9.9499999999999993" customHeight="1" x14ac:dyDescent="0.2">
      <c r="A354" s="19">
        <v>353</v>
      </c>
      <c r="B354" s="20">
        <f t="shared" si="28"/>
        <v>0</v>
      </c>
      <c r="C354" s="20">
        <f>IF($H353=0,0,IF($H353&lt;$C353,$H353+$D354,PMT('Home Loan Extra Payments'!$D$9/12,'Home Loan Extra Payments'!$D$10,-'Home Loan Extra Payments'!$D$8,0,0)))</f>
        <v>0</v>
      </c>
      <c r="D354" s="15">
        <f>$B354*('Home Loan Extra Payments'!$D$9/12)</f>
        <v>0</v>
      </c>
      <c r="E354" s="20"/>
      <c r="F354" s="20">
        <f t="shared" si="25"/>
        <v>0</v>
      </c>
      <c r="G354" s="20">
        <f t="shared" si="29"/>
        <v>0</v>
      </c>
      <c r="H354" s="20">
        <f t="shared" si="26"/>
        <v>0</v>
      </c>
      <c r="I354" s="16">
        <f t="shared" si="27"/>
        <v>0</v>
      </c>
      <c r="J354" s="2">
        <f>(IF('Home Loan Extra Payments'!$D$12&gt;0,IF($A354&gt;='Home Loan Extra Payments'!$D$13,'Home Loan Extra Payments'!$D$12,0),0)+(IF('Home Loan Extra Payments'!$H$12&gt;0,IF('Home Loan Extra Payments'!$H$13&gt;0,IF('Home Loan Extra Payments'!$H$13=$A354,'Home Loan Extra Payments'!$H$12,0),0),0)))</f>
        <v>1000</v>
      </c>
    </row>
    <row r="355" spans="1:10" s="2" customFormat="1" ht="9.9499999999999993" customHeight="1" x14ac:dyDescent="0.2">
      <c r="A355" s="19">
        <v>354</v>
      </c>
      <c r="B355" s="20">
        <f t="shared" si="28"/>
        <v>0</v>
      </c>
      <c r="C355" s="20">
        <f>IF($H354=0,0,IF($H354&lt;$C354,$H354+$D355,PMT('Home Loan Extra Payments'!$D$9/12,'Home Loan Extra Payments'!$D$10,-'Home Loan Extra Payments'!$D$8,0,0)))</f>
        <v>0</v>
      </c>
      <c r="D355" s="15">
        <f>$B355*('Home Loan Extra Payments'!$D$9/12)</f>
        <v>0</v>
      </c>
      <c r="E355" s="20"/>
      <c r="F355" s="20">
        <f t="shared" si="25"/>
        <v>0</v>
      </c>
      <c r="G355" s="20">
        <f t="shared" si="29"/>
        <v>0</v>
      </c>
      <c r="H355" s="20">
        <f t="shared" si="26"/>
        <v>0</v>
      </c>
      <c r="I355" s="16">
        <f t="shared" si="27"/>
        <v>0</v>
      </c>
      <c r="J355" s="2">
        <f>(IF('Home Loan Extra Payments'!$D$12&gt;0,IF($A355&gt;='Home Loan Extra Payments'!$D$13,'Home Loan Extra Payments'!$D$12,0),0)+(IF('Home Loan Extra Payments'!$H$12&gt;0,IF('Home Loan Extra Payments'!$H$13&gt;0,IF('Home Loan Extra Payments'!$H$13=$A355,'Home Loan Extra Payments'!$H$12,0),0),0)))</f>
        <v>1000</v>
      </c>
    </row>
    <row r="356" spans="1:10" s="2" customFormat="1" ht="9.9499999999999993" customHeight="1" x14ac:dyDescent="0.2">
      <c r="A356" s="19">
        <v>355</v>
      </c>
      <c r="B356" s="20">
        <f t="shared" si="28"/>
        <v>0</v>
      </c>
      <c r="C356" s="20">
        <f>IF($H355=0,0,IF($H355&lt;$C355,$H355+$D356,PMT('Home Loan Extra Payments'!$D$9/12,'Home Loan Extra Payments'!$D$10,-'Home Loan Extra Payments'!$D$8,0,0)))</f>
        <v>0</v>
      </c>
      <c r="D356" s="15">
        <f>$B356*('Home Loan Extra Payments'!$D$9/12)</f>
        <v>0</v>
      </c>
      <c r="E356" s="20"/>
      <c r="F356" s="20">
        <f t="shared" si="25"/>
        <v>0</v>
      </c>
      <c r="G356" s="20">
        <f t="shared" si="29"/>
        <v>0</v>
      </c>
      <c r="H356" s="20">
        <f t="shared" si="26"/>
        <v>0</v>
      </c>
      <c r="I356" s="16">
        <f t="shared" si="27"/>
        <v>0</v>
      </c>
      <c r="J356" s="2">
        <f>(IF('Home Loan Extra Payments'!$D$12&gt;0,IF($A356&gt;='Home Loan Extra Payments'!$D$13,'Home Loan Extra Payments'!$D$12,0),0)+(IF('Home Loan Extra Payments'!$H$12&gt;0,IF('Home Loan Extra Payments'!$H$13&gt;0,IF('Home Loan Extra Payments'!$H$13=$A356,'Home Loan Extra Payments'!$H$12,0),0),0)))</f>
        <v>1000</v>
      </c>
    </row>
    <row r="357" spans="1:10" s="2" customFormat="1" ht="9.9499999999999993" customHeight="1" x14ac:dyDescent="0.2">
      <c r="A357" s="19">
        <v>356</v>
      </c>
      <c r="B357" s="20">
        <f t="shared" si="28"/>
        <v>0</v>
      </c>
      <c r="C357" s="20">
        <f>IF($H356=0,0,IF($H356&lt;$C356,$H356+$D357,PMT('Home Loan Extra Payments'!$D$9/12,'Home Loan Extra Payments'!$D$10,-'Home Loan Extra Payments'!$D$8,0,0)))</f>
        <v>0</v>
      </c>
      <c r="D357" s="15">
        <f>$B357*('Home Loan Extra Payments'!$D$9/12)</f>
        <v>0</v>
      </c>
      <c r="E357" s="20"/>
      <c r="F357" s="20">
        <f t="shared" si="25"/>
        <v>0</v>
      </c>
      <c r="G357" s="20">
        <f t="shared" si="29"/>
        <v>0</v>
      </c>
      <c r="H357" s="20">
        <f t="shared" si="26"/>
        <v>0</v>
      </c>
      <c r="I357" s="16">
        <f t="shared" si="27"/>
        <v>0</v>
      </c>
      <c r="J357" s="2">
        <f>(IF('Home Loan Extra Payments'!$D$12&gt;0,IF($A357&gt;='Home Loan Extra Payments'!$D$13,'Home Loan Extra Payments'!$D$12,0),0)+(IF('Home Loan Extra Payments'!$H$12&gt;0,IF('Home Loan Extra Payments'!$H$13&gt;0,IF('Home Loan Extra Payments'!$H$13=$A357,'Home Loan Extra Payments'!$H$12,0),0),0)))</f>
        <v>1000</v>
      </c>
    </row>
    <row r="358" spans="1:10" s="2" customFormat="1" ht="9.9499999999999993" customHeight="1" x14ac:dyDescent="0.2">
      <c r="A358" s="19">
        <v>357</v>
      </c>
      <c r="B358" s="20">
        <f t="shared" si="28"/>
        <v>0</v>
      </c>
      <c r="C358" s="20">
        <f>IF($H357=0,0,IF($H357&lt;$C357,$H357+$D358,PMT('Home Loan Extra Payments'!$D$9/12,'Home Loan Extra Payments'!$D$10,-'Home Loan Extra Payments'!$D$8,0,0)))</f>
        <v>0</v>
      </c>
      <c r="D358" s="15">
        <f>$B358*('Home Loan Extra Payments'!$D$9/12)</f>
        <v>0</v>
      </c>
      <c r="E358" s="20"/>
      <c r="F358" s="20">
        <f t="shared" si="25"/>
        <v>0</v>
      </c>
      <c r="G358" s="20">
        <f t="shared" si="29"/>
        <v>0</v>
      </c>
      <c r="H358" s="20">
        <f t="shared" si="26"/>
        <v>0</v>
      </c>
      <c r="I358" s="16">
        <f t="shared" si="27"/>
        <v>0</v>
      </c>
      <c r="J358" s="2">
        <f>(IF('Home Loan Extra Payments'!$D$12&gt;0,IF($A358&gt;='Home Loan Extra Payments'!$D$13,'Home Loan Extra Payments'!$D$12,0),0)+(IF('Home Loan Extra Payments'!$H$12&gt;0,IF('Home Loan Extra Payments'!$H$13&gt;0,IF('Home Loan Extra Payments'!$H$13=$A358,'Home Loan Extra Payments'!$H$12,0),0),0)))</f>
        <v>1000</v>
      </c>
    </row>
    <row r="359" spans="1:10" s="2" customFormat="1" ht="9.9499999999999993" customHeight="1" x14ac:dyDescent="0.2">
      <c r="A359" s="19">
        <v>358</v>
      </c>
      <c r="B359" s="20">
        <f t="shared" si="28"/>
        <v>0</v>
      </c>
      <c r="C359" s="20">
        <f>IF($H358=0,0,IF($H358&lt;$C358,$H358+$D359,PMT('Home Loan Extra Payments'!$D$9/12,'Home Loan Extra Payments'!$D$10,-'Home Loan Extra Payments'!$D$8,0,0)))</f>
        <v>0</v>
      </c>
      <c r="D359" s="15">
        <f>$B359*('Home Loan Extra Payments'!$D$9/12)</f>
        <v>0</v>
      </c>
      <c r="E359" s="20"/>
      <c r="F359" s="20">
        <f t="shared" si="25"/>
        <v>0</v>
      </c>
      <c r="G359" s="20">
        <f t="shared" si="29"/>
        <v>0</v>
      </c>
      <c r="H359" s="20">
        <f t="shared" si="26"/>
        <v>0</v>
      </c>
      <c r="I359" s="16">
        <f t="shared" si="27"/>
        <v>0</v>
      </c>
      <c r="J359" s="2">
        <f>(IF('Home Loan Extra Payments'!$D$12&gt;0,IF($A359&gt;='Home Loan Extra Payments'!$D$13,'Home Loan Extra Payments'!$D$12,0),0)+(IF('Home Loan Extra Payments'!$H$12&gt;0,IF('Home Loan Extra Payments'!$H$13&gt;0,IF('Home Loan Extra Payments'!$H$13=$A359,'Home Loan Extra Payments'!$H$12,0),0),0)))</f>
        <v>1000</v>
      </c>
    </row>
    <row r="360" spans="1:10" s="2" customFormat="1" ht="9.9499999999999993" customHeight="1" x14ac:dyDescent="0.2">
      <c r="A360" s="19">
        <v>359</v>
      </c>
      <c r="B360" s="20">
        <f t="shared" si="28"/>
        <v>0</v>
      </c>
      <c r="C360" s="20">
        <f>IF($H359=0,0,IF($H359&lt;$C359,$H359+$D360,PMT('Home Loan Extra Payments'!$D$9/12,'Home Loan Extra Payments'!$D$10,-'Home Loan Extra Payments'!$D$8,0,0)))</f>
        <v>0</v>
      </c>
      <c r="D360" s="15">
        <f>$B360*('Home Loan Extra Payments'!$D$9/12)</f>
        <v>0</v>
      </c>
      <c r="E360" s="20"/>
      <c r="F360" s="20">
        <f t="shared" si="25"/>
        <v>0</v>
      </c>
      <c r="G360" s="20">
        <f t="shared" si="29"/>
        <v>0</v>
      </c>
      <c r="H360" s="20">
        <f t="shared" si="26"/>
        <v>0</v>
      </c>
      <c r="I360" s="16">
        <f t="shared" si="27"/>
        <v>0</v>
      </c>
      <c r="J360" s="2">
        <f>(IF('Home Loan Extra Payments'!$D$12&gt;0,IF($A360&gt;='Home Loan Extra Payments'!$D$13,'Home Loan Extra Payments'!$D$12,0),0)+(IF('Home Loan Extra Payments'!$H$12&gt;0,IF('Home Loan Extra Payments'!$H$13&gt;0,IF('Home Loan Extra Payments'!$H$13=$A360,'Home Loan Extra Payments'!$H$12,0),0),0)))</f>
        <v>1000</v>
      </c>
    </row>
    <row r="361" spans="1:10" s="2" customFormat="1" ht="9.9499999999999993" customHeight="1" x14ac:dyDescent="0.2">
      <c r="A361" s="19">
        <v>360</v>
      </c>
      <c r="B361" s="20">
        <f t="shared" si="28"/>
        <v>0</v>
      </c>
      <c r="C361" s="20">
        <f>IF($H360=0,0,IF($H360&lt;$C360,$H360+$D361,PMT('Home Loan Extra Payments'!$D$9/12,'Home Loan Extra Payments'!$D$10,-'Home Loan Extra Payments'!$D$8,0,0)))</f>
        <v>0</v>
      </c>
      <c r="D361" s="15">
        <f>$B361*('Home Loan Extra Payments'!$D$9/12)</f>
        <v>0</v>
      </c>
      <c r="E361" s="20"/>
      <c r="F361" s="20">
        <f t="shared" si="25"/>
        <v>0</v>
      </c>
      <c r="G361" s="20">
        <f t="shared" si="29"/>
        <v>0</v>
      </c>
      <c r="H361" s="20">
        <f t="shared" si="26"/>
        <v>0</v>
      </c>
      <c r="I361" s="16">
        <f t="shared" si="27"/>
        <v>0</v>
      </c>
      <c r="J361" s="2">
        <f>(IF('Home Loan Extra Payments'!$D$12&gt;0,IF($A361&gt;='Home Loan Extra Payments'!$D$13,'Home Loan Extra Payments'!$D$12,0),0)+(IF('Home Loan Extra Payments'!$H$12&gt;0,IF('Home Loan Extra Payments'!$H$13&gt;0,IF('Home Loan Extra Payments'!$H$13=$A361,'Home Loan Extra Payments'!$H$12,0),0),0)))</f>
        <v>1000</v>
      </c>
    </row>
    <row r="362" spans="1:10" s="25" customFormat="1" ht="8.25" x14ac:dyDescent="0.15">
      <c r="C362" s="26">
        <f>SUM(C2:C361)</f>
        <v>1494807.6926593219</v>
      </c>
      <c r="D362" s="26">
        <f>SUM(D2:D361)</f>
        <v>755807.6926593266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Home Loan Extra Payments</vt:lpstr>
      <vt:lpstr>Amortisation Original</vt:lpstr>
      <vt:lpstr>Amortisation Proposed</vt:lpstr>
      <vt:lpstr>'Home Loan Extra Payments'!Print_Area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2015-03-05T07:19:05Z</dcterms:created>
  <dcterms:modified xsi:type="dcterms:W3CDTF">2015-03-19T10:46:36Z</dcterms:modified>
</cp:coreProperties>
</file>